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473ae7a6d96fd3/planergy/projekty/jihlava/výkazy výměr/rozpočty/"/>
    </mc:Choice>
  </mc:AlternateContent>
  <xr:revisionPtr revIDLastSave="93" documentId="11_1BF5798C2B8A012D577B72A14DF0319407F24EFD" xr6:coauthVersionLast="47" xr6:coauthVersionMax="47" xr10:uidLastSave="{552292C3-36DC-46CE-8442-6F908EA91EDD}"/>
  <workbookProtection workbookAlgorithmName="SHA-512" workbookHashValue="TnIe9/EaL5IqG8hqEdYDbVVTT/G74Sx2pmocYgYGdQ3skry/y9dTF5lY7BUMTGh+NREchq3EkqAElNL6s5H4QQ==" workbookSaltValue="EPb/0iI8H4n2ltkPomzRQQ==" workbookSpinCount="100000" lockStructure="1"/>
  <bookViews>
    <workbookView xWindow="13" yWindow="13" windowWidth="19187" windowHeight="11267" xr2:uid="{00000000-000D-0000-FFFF-FFFF00000000}"/>
  </bookViews>
  <sheets>
    <sheet name="rekapitulace" sheetId="3" r:id="rId1"/>
    <sheet name="materiál" sheetId="1" r:id="rId2"/>
    <sheet name="montáž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4" l="1"/>
  <c r="G56" i="4"/>
  <c r="B1" i="1"/>
  <c r="G10" i="1"/>
  <c r="G14" i="1"/>
  <c r="G15" i="1"/>
  <c r="G16" i="1"/>
  <c r="G17" i="1"/>
  <c r="G21" i="1"/>
  <c r="G22" i="1"/>
  <c r="G26" i="1"/>
  <c r="G27" i="1"/>
  <c r="G28" i="1"/>
  <c r="G29" i="1"/>
  <c r="G30" i="1"/>
  <c r="G34" i="1"/>
  <c r="G9" i="1"/>
  <c r="G10" i="4"/>
  <c r="G11" i="4"/>
  <c r="G15" i="4"/>
  <c r="G16" i="4"/>
  <c r="G17" i="4"/>
  <c r="G18" i="4"/>
  <c r="G19" i="4"/>
  <c r="G20" i="4"/>
  <c r="G21" i="4"/>
  <c r="G25" i="4"/>
  <c r="G26" i="4"/>
  <c r="G30" i="4"/>
  <c r="G31" i="4"/>
  <c r="G33" i="4"/>
  <c r="G34" i="4"/>
  <c r="G35" i="4"/>
  <c r="G36" i="4"/>
  <c r="G37" i="4"/>
  <c r="G38" i="4"/>
  <c r="G40" i="4"/>
  <c r="G41" i="4"/>
  <c r="G45" i="4"/>
  <c r="G46" i="4"/>
  <c r="G48" i="4"/>
  <c r="G49" i="4"/>
  <c r="G50" i="4"/>
  <c r="G51" i="4"/>
  <c r="G52" i="4"/>
  <c r="G53" i="4"/>
  <c r="G54" i="4"/>
  <c r="G55" i="4"/>
  <c r="G9" i="4"/>
  <c r="B1" i="4"/>
  <c r="G38" i="1" l="1"/>
  <c r="G60" i="4"/>
  <c r="D13" i="3" s="1"/>
  <c r="E13" i="3" l="1"/>
  <c r="C13" i="3"/>
  <c r="C14" i="3"/>
  <c r="C15" i="3" s="1"/>
  <c r="E14" i="3" l="1"/>
  <c r="E15" i="3" s="1"/>
  <c r="D14" i="3"/>
  <c r="D15" i="3" s="1"/>
</calcChain>
</file>

<file path=xl/sharedStrings.xml><?xml version="1.0" encoding="utf-8"?>
<sst xmlns="http://schemas.openxmlformats.org/spreadsheetml/2006/main" count="245" uniqueCount="148">
  <si>
    <t>akce:</t>
  </si>
  <si>
    <t>část:</t>
  </si>
  <si>
    <t>pozice</t>
  </si>
  <si>
    <t>popis</t>
  </si>
  <si>
    <t>MJ</t>
  </si>
  <si>
    <t>množství</t>
  </si>
  <si>
    <t xml:space="preserve">cena celkem </t>
  </si>
  <si>
    <t>kabely a vodiče</t>
  </si>
  <si>
    <t>kus</t>
  </si>
  <si>
    <t>FVE a její příslušenství</t>
  </si>
  <si>
    <t>úložný materiál</t>
  </si>
  <si>
    <t>m</t>
  </si>
  <si>
    <t>Víko kabelového žlabu nerez včetně úchytů víka ke žlabu</t>
  </si>
  <si>
    <t>m2</t>
  </si>
  <si>
    <t>spínače</t>
  </si>
  <si>
    <t>Požární vypínač pro objekty s FVE umístěný vně budovy IP65</t>
  </si>
  <si>
    <t>ostatní</t>
  </si>
  <si>
    <t>materiál celkem bez DPH</t>
  </si>
  <si>
    <t>Kabel silový Cu, PVC izolace 450V/2,5kV, -40ºC - +70ºC, CYKYJ 3x1,5 mm2
odolnost proti šíření plamene dle ČSN EN 60332-1</t>
  </si>
  <si>
    <t>Kabel silový oheň retardující bezhalogenový s funkčností při požáru 180min a P60-R reakce na oheň B2cas1d1a1 jádro Cu 0,6/1kV (1-CHKE-V) O 3x1,5mm2</t>
  </si>
  <si>
    <t>rozvaděče</t>
  </si>
  <si>
    <t>CS ÚRS 2024 01</t>
  </si>
  <si>
    <t>HZS</t>
  </si>
  <si>
    <t>HZS.001</t>
  </si>
  <si>
    <t>HZS.003</t>
  </si>
  <si>
    <t>HZS.004</t>
  </si>
  <si>
    <t>hod</t>
  </si>
  <si>
    <t>HZS.008</t>
  </si>
  <si>
    <t>HZS.010</t>
  </si>
  <si>
    <t>HZS.011</t>
  </si>
  <si>
    <t>HZS.006</t>
  </si>
  <si>
    <t>HZS.007</t>
  </si>
  <si>
    <t>Montáž svorkovnic do rozváděčů s popisnými štítky se zapojením vodičů na jedné straně nulových</t>
  </si>
  <si>
    <t>HZS.012</t>
  </si>
  <si>
    <t>Montáž fotovoltaických kabelů nalisování konektoru na fotovoltaický kabel</t>
  </si>
  <si>
    <t>Montáž materiálu pro drobné úpravy a doplnění jímací soustavy v koordinaci s profesí silnoproudu</t>
  </si>
  <si>
    <t>Montáž střídače napětí DC/AC fotovoltaických systémů včetně osazení a připojení síťového DC/AC (On - grid) třífázového, maximální výstupní výkon přes 25 000 do 50 000 W</t>
  </si>
  <si>
    <t>Montáž žlabů bez stojiny a výložníků kovových s podpěrkami a příslušenstvím uzavření víkem</t>
  </si>
  <si>
    <t>Montáž žlabů bez stojiny a výložníků kovových s podpěrkami a příslušenstvím bez víka, šířky do 250 mm</t>
  </si>
  <si>
    <t>Montáž vodičů izolovaných měděných bez ukončení uložených pevně plných a laněných s PVC pláštěm, bezhalogenových, ohniodolných (např. CY, CHAH-V) průřezu žíly 0,55 až 16 mm2</t>
  </si>
  <si>
    <t>Montáž kabelů měděných bez ukončení uložených pevně plných kulatých nebo bezhalogenových (např. CYKY) počtu a průřezu žil 3x1,5 až 6 mm2</t>
  </si>
  <si>
    <t>ukončení celoplastového kabelu</t>
  </si>
  <si>
    <t>Ukončení kabelů smršťovací záklopkou nebo páskou se zapojením bez letování na přístroji nebo svorkovnici v rozvaděči</t>
  </si>
  <si>
    <t>Montáž ovladačů tlačítkových ve skříni se zapojením vodičů 1 tlačítkových</t>
  </si>
  <si>
    <t>Jeřábnické práce pro usazení FVE</t>
  </si>
  <si>
    <t>Uvedení do provozu a zaškolení obsluhy</t>
  </si>
  <si>
    <t>Dokumentace skutečného provedení</t>
  </si>
  <si>
    <t>Práce nezahrnuté v cenících 21_M, 46 -M, PSV 800-741, PSV 800-742 a zapsané v montážním deníku a potvrzené investorem</t>
  </si>
  <si>
    <t>Koordinace profesí</t>
  </si>
  <si>
    <t>Podíl prací jiných profesí než elektro ( zednické, zámečnické…práce)</t>
  </si>
  <si>
    <t>montáž celkem bez DPH</t>
  </si>
  <si>
    <t>Montáž systému pro kompletní odpojení FVE</t>
  </si>
  <si>
    <t>Zkoušky a prohlídky elektrických rozvodů a zařízení celková prohlídka a vyhotovení revizní zprávy pro objem montážních prací do 500 tis. Kč</t>
  </si>
  <si>
    <t>REKAPITULACE  ROZPOČTU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</si>
  <si>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</si>
  <si>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</si>
  <si>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</si>
  <si>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</si>
  <si>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</si>
  <si>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</si>
  <si>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Celkem</t>
  </si>
  <si>
    <t>DPH 21%</t>
  </si>
  <si>
    <t>celkem včetně DPH</t>
  </si>
  <si>
    <t>cenová úroveň - montáž ÚRS 2024 -1</t>
  </si>
  <si>
    <t>FVE</t>
  </si>
  <si>
    <t>FVE_2</t>
  </si>
  <si>
    <t>FVE_4</t>
  </si>
  <si>
    <t>FVE_5</t>
  </si>
  <si>
    <t>FVE_6</t>
  </si>
  <si>
    <t>FVE_7</t>
  </si>
  <si>
    <t>FVE_8</t>
  </si>
  <si>
    <t>FVE_9</t>
  </si>
  <si>
    <t>FVE_10</t>
  </si>
  <si>
    <t>FVE_11</t>
  </si>
  <si>
    <t>FVE_12</t>
  </si>
  <si>
    <t>FVE_13</t>
  </si>
  <si>
    <t>protipožární přepážky</t>
  </si>
  <si>
    <t>FVE_14</t>
  </si>
  <si>
    <t>FVE_15</t>
  </si>
  <si>
    <t>FVE_16</t>
  </si>
  <si>
    <t>FVE_17</t>
  </si>
  <si>
    <t>FVE_18</t>
  </si>
  <si>
    <t>FVE_19</t>
  </si>
  <si>
    <t>FVE_20</t>
  </si>
  <si>
    <t>FVE_21</t>
  </si>
  <si>
    <t>FVE_22</t>
  </si>
  <si>
    <t>FVE_3</t>
  </si>
  <si>
    <t>FVE_23</t>
  </si>
  <si>
    <t>FVE_24</t>
  </si>
  <si>
    <t>Montáž rozvodnic oceloplechových nebo plastových bez zapojení vodičů běžných, hmotnosti do 50 kg</t>
  </si>
  <si>
    <t>FVE_29</t>
  </si>
  <si>
    <t>FVE_30</t>
  </si>
  <si>
    <t>FVE_31</t>
  </si>
  <si>
    <t>Montáž STRINGU</t>
  </si>
  <si>
    <t>FVE_32</t>
  </si>
  <si>
    <t>FVE_33</t>
  </si>
  <si>
    <t>FVE_34</t>
  </si>
  <si>
    <t>FVE_35</t>
  </si>
  <si>
    <t>Montáž a zhotovení ohnivzdorných konstrukcí pro elektrozařízení přepážek z desek nebo vyztužených omítek silikátových s výplní ve stěnovém průchodu, tl. do 150 mm</t>
  </si>
  <si>
    <t>FVE_36</t>
  </si>
  <si>
    <t>FVE_37</t>
  </si>
  <si>
    <t>FVE_38</t>
  </si>
  <si>
    <t>FVE_39</t>
  </si>
  <si>
    <t>FVE_40</t>
  </si>
  <si>
    <t xml:space="preserve">Montáž kabelu 6mm2, pro FV panely, dvouplášťový  </t>
  </si>
  <si>
    <t>FVE_1</t>
  </si>
  <si>
    <t>Optimizér - systém rychlého vypnutí pro splnění vyhlášky 114/2023 Sb - požární bezpečnost</t>
  </si>
  <si>
    <t>Vodič CY 16 zž - PVC izolovaný jednožilový , UV odolný</t>
  </si>
  <si>
    <t>solární kabel H1Z2Z2-K 6 SW s průřezem vodiče 6mm² a vnějším průměrem 6,4mm </t>
  </si>
  <si>
    <t>ADI.0035555.URS</t>
  </si>
  <si>
    <t>35711661r</t>
  </si>
  <si>
    <t>35673004r</t>
  </si>
  <si>
    <t>Kabelový žlab nerezový neděrovaný rozměru 100x125 mm. Kabelový žlab je vyroben z nerezové oceli AISI 304</t>
  </si>
  <si>
    <t>34575493r</t>
  </si>
  <si>
    <t>Montáž nosné konstrukce fotovoltaických panelů umístěné na ploché střeše s gravitačním kotvením</t>
  </si>
  <si>
    <t>741711011r</t>
  </si>
  <si>
    <t>rozdílová položka</t>
  </si>
  <si>
    <t>35671253r</t>
  </si>
  <si>
    <t>materiál</t>
  </si>
  <si>
    <t>P o z n á m k y:</t>
  </si>
  <si>
    <t>Výkaz výměr, dodávek a prací není ani úplný, ani vyčerpávající. Je souhrnný, tzn. že poskytuje ucelený přehled o rozsahu a ceně dodávek a prací. Pokud zhotovitel shledá nezbytně nutným doplnit další položky do souhrnného výkazu, pak lze tak učinit pouze se souhlasem zástupce objednatele a na tuto skutečnost pak zhotovitel upozorní.</t>
  </si>
  <si>
    <t>Nedílnou součástí položkového rozpočtu je kompletní dokumentace projektu.</t>
  </si>
  <si>
    <t>kód</t>
  </si>
  <si>
    <t>cenová soustava</t>
  </si>
  <si>
    <t>jednotková cena</t>
  </si>
  <si>
    <t>Kč</t>
  </si>
  <si>
    <t>HZS.002</t>
  </si>
  <si>
    <t>HZS.08</t>
  </si>
  <si>
    <t>HZS.09</t>
  </si>
  <si>
    <t>Monokrystalický panel 450-500 Wp  s  účinností min. 19%. Plní normy IEC 61215, IEC 61730</t>
  </si>
  <si>
    <t>35002030r</t>
  </si>
  <si>
    <t>Montáž fotovoltaických panelů výkonu přes 300 Wp, umístěných na ploché střeše</t>
  </si>
  <si>
    <t>Rozvaděč pro FVE s jističi a 3f svodiči přepětí T1+T2 , dimenzace pro 50 kVA</t>
  </si>
  <si>
    <t>Kabel silový Cu, PVC izolace 450V/2,5kV, -40ºC - +70ºC, 1-CYKY 5x35 mm2 odolnost proti šíření plamene dle ČSN EN 60332-1</t>
  </si>
  <si>
    <t xml:space="preserve">Montáž kabelů měděných bez ukončení uložených pevně plných kulatých nebo bezhalogenových (např.CYKY) počtu a průřezu žil 5x35 mm2 </t>
  </si>
  <si>
    <t>RS - doplnění rozvaděče společné spotřeby a úprava elektroměrového rozváděče dle připojovacích podmínek eg.d</t>
  </si>
  <si>
    <t>konstrukce nosná pro fotovoltaické panely na
ploché střechy, set pro 1 panel</t>
  </si>
  <si>
    <t>Třífázový střídač pro fotovoltaiku 50 kVA, síťový ,minimálně 2 MPP sledovače, účinnost min. 97%. Plní normy IEC 61727, IEC 62116, IEC 60068-2, IEC 62109-1/2, EN 50438</t>
  </si>
  <si>
    <t>FVE Základní škola E. Rošického - Jarní 380/22</t>
  </si>
  <si>
    <t>FVE_25</t>
  </si>
  <si>
    <t>FVE_26</t>
  </si>
  <si>
    <t>FVE_27</t>
  </si>
  <si>
    <t>FVE_28</t>
  </si>
  <si>
    <t>FVE_41</t>
  </si>
  <si>
    <t>FVE_42</t>
  </si>
  <si>
    <t>Doprava materiálu</t>
  </si>
  <si>
    <t>kpl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</si>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</sst>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[$-405]d\.\ mmmm\ yyyy;@"/>
    <numFmt numFmtId="165" formatCode="[$-405]d/m/yyyy"/>
    <numFmt numFmtId="166" formatCode="#,##0.0&quot; Kč&quot;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"/>
      <family val="2"/>
      <charset val="238"/>
    </font>
    <font>
      <sz val="10"/>
      <name val="Helv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indexed="64"/>
      </bottom>
      <diagonal/>
    </border>
  </borders>
  <cellStyleXfs count="12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8" fillId="0" borderId="14">
      <alignment horizontal="center" vertical="center"/>
      <protection locked="0"/>
    </xf>
    <xf numFmtId="164" fontId="1" fillId="0" borderId="0"/>
    <xf numFmtId="0" fontId="8" fillId="0" borderId="0" applyProtection="0"/>
    <xf numFmtId="0" fontId="11" fillId="0" borderId="0"/>
    <xf numFmtId="0" fontId="13" fillId="0" borderId="0"/>
    <xf numFmtId="0" fontId="1" fillId="0" borderId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69">
    <xf numFmtId="0" fontId="0" fillId="0" borderId="0" xfId="0"/>
    <xf numFmtId="0" fontId="1" fillId="0" borderId="26" xfId="3" applyBorder="1" applyProtection="1"/>
    <xf numFmtId="0" fontId="4" fillId="0" borderId="7" xfId="3" applyFont="1" applyBorder="1" applyAlignment="1" applyProtection="1">
      <alignment horizontal="center"/>
    </xf>
    <xf numFmtId="0" fontId="1" fillId="0" borderId="7" xfId="3" applyBorder="1" applyProtection="1"/>
    <xf numFmtId="0" fontId="1" fillId="0" borderId="9" xfId="3" applyBorder="1" applyAlignment="1" applyProtection="1">
      <alignment horizontal="left"/>
    </xf>
    <xf numFmtId="0" fontId="1" fillId="0" borderId="7" xfId="3" applyBorder="1" applyAlignment="1" applyProtection="1">
      <alignment horizontal="right"/>
    </xf>
    <xf numFmtId="0" fontId="7" fillId="0" borderId="33" xfId="1" applyFont="1" applyBorder="1" applyAlignment="1" applyProtection="1">
      <alignment horizontal="center" vertical="center" wrapText="1"/>
    </xf>
    <xf numFmtId="0" fontId="4" fillId="0" borderId="13" xfId="3" applyFont="1" applyBorder="1" applyAlignment="1" applyProtection="1">
      <alignment horizontal="center" vertical="center" wrapText="1"/>
    </xf>
    <xf numFmtId="0" fontId="1" fillId="0" borderId="44" xfId="9" applyBorder="1" applyAlignment="1" applyProtection="1">
      <alignment horizontal="center" vertical="center" wrapText="1"/>
    </xf>
    <xf numFmtId="3" fontId="1" fillId="0" borderId="44" xfId="9" applyNumberFormat="1" applyBorder="1" applyAlignment="1" applyProtection="1">
      <alignment horizontal="center" vertical="center" wrapText="1"/>
    </xf>
    <xf numFmtId="0" fontId="1" fillId="0" borderId="12" xfId="3" applyBorder="1" applyAlignment="1" applyProtection="1">
      <alignment horizontal="center" vertical="center"/>
    </xf>
    <xf numFmtId="0" fontId="4" fillId="0" borderId="6" xfId="3" applyFont="1" applyBorder="1" applyAlignment="1" applyProtection="1">
      <alignment horizontal="center" vertical="center"/>
    </xf>
    <xf numFmtId="0" fontId="1" fillId="0" borderId="27" xfId="3" applyBorder="1" applyAlignment="1" applyProtection="1">
      <alignment horizontal="center" vertical="center"/>
    </xf>
    <xf numFmtId="0" fontId="1" fillId="0" borderId="26" xfId="3" applyBorder="1" applyAlignment="1" applyProtection="1">
      <alignment horizontal="center" vertical="center"/>
    </xf>
    <xf numFmtId="0" fontId="4" fillId="0" borderId="44" xfId="2" applyFont="1" applyBorder="1" applyAlignment="1" applyProtection="1">
      <alignment horizontal="center" vertical="center" wrapText="1"/>
    </xf>
    <xf numFmtId="0" fontId="14" fillId="0" borderId="33" xfId="1" applyFont="1" applyBorder="1" applyAlignment="1" applyProtection="1">
      <alignment horizontal="center" vertical="center" wrapText="1"/>
    </xf>
    <xf numFmtId="0" fontId="4" fillId="0" borderId="38" xfId="6" applyFont="1" applyBorder="1" applyAlignment="1" applyProtection="1">
      <alignment horizontal="center" vertical="center"/>
    </xf>
    <xf numFmtId="0" fontId="4" fillId="0" borderId="26" xfId="3" applyFont="1" applyBorder="1" applyAlignment="1" applyProtection="1">
      <alignment horizontal="center" vertical="center"/>
    </xf>
    <xf numFmtId="0" fontId="1" fillId="0" borderId="0" xfId="0" applyFont="1"/>
    <xf numFmtId="0" fontId="1" fillId="4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3" borderId="0" xfId="0" applyFont="1" applyFill="1"/>
    <xf numFmtId="0" fontId="0" fillId="0" borderId="0" xfId="0" applyAlignment="1">
      <alignment wrapText="1"/>
    </xf>
    <xf numFmtId="165" fontId="1" fillId="0" borderId="0" xfId="0" applyNumberFormat="1" applyFont="1" applyAlignment="1">
      <alignment horizontal="left"/>
    </xf>
    <xf numFmtId="0" fontId="9" fillId="0" borderId="12" xfId="0" applyFont="1" applyBorder="1"/>
    <xf numFmtId="44" fontId="10" fillId="0" borderId="21" xfId="11" applyFont="1" applyBorder="1" applyAlignment="1" applyProtection="1">
      <alignment horizontal="center" vertical="center"/>
    </xf>
    <xf numFmtId="0" fontId="9" fillId="0" borderId="24" xfId="0" applyFont="1" applyBorder="1"/>
    <xf numFmtId="0" fontId="9" fillId="0" borderId="9" xfId="0" applyFont="1" applyBorder="1"/>
    <xf numFmtId="0" fontId="9" fillId="0" borderId="7" xfId="0" applyFont="1" applyBorder="1"/>
    <xf numFmtId="0" fontId="9" fillId="0" borderId="23" xfId="0" applyFont="1" applyBorder="1"/>
    <xf numFmtId="0" fontId="1" fillId="0" borderId="0" xfId="7" applyFont="1" applyAlignment="1">
      <alignment vertical="center"/>
    </xf>
    <xf numFmtId="166" fontId="1" fillId="0" borderId="0" xfId="0" applyNumberFormat="1" applyFont="1"/>
    <xf numFmtId="0" fontId="12" fillId="0" borderId="0" xfId="0" applyFont="1"/>
    <xf numFmtId="0" fontId="4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 wrapText="1"/>
    </xf>
    <xf numFmtId="0" fontId="12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0" xfId="0" applyFont="1" applyBorder="1"/>
    <xf numFmtId="0" fontId="1" fillId="0" borderId="17" xfId="3" applyBorder="1" applyAlignment="1" applyProtection="1">
      <alignment horizontal="center" vertical="center"/>
    </xf>
    <xf numFmtId="0" fontId="1" fillId="0" borderId="3" xfId="3" applyBorder="1" applyAlignment="1" applyProtection="1">
      <alignment horizontal="center"/>
    </xf>
    <xf numFmtId="0" fontId="1" fillId="0" borderId="3" xfId="3" applyBorder="1" applyProtection="1"/>
    <xf numFmtId="0" fontId="1" fillId="0" borderId="3" xfId="3" applyBorder="1" applyAlignment="1" applyProtection="1">
      <alignment horizontal="right"/>
    </xf>
    <xf numFmtId="0" fontId="1" fillId="0" borderId="5" xfId="0" applyFont="1" applyBorder="1"/>
    <xf numFmtId="0" fontId="1" fillId="0" borderId="18" xfId="3" applyBorder="1" applyAlignment="1" applyProtection="1">
      <alignment horizontal="center" vertical="center"/>
    </xf>
    <xf numFmtId="0" fontId="1" fillId="0" borderId="0" xfId="3" applyAlignment="1" applyProtection="1">
      <alignment horizontal="center"/>
    </xf>
    <xf numFmtId="0" fontId="4" fillId="0" borderId="0" xfId="3" applyFont="1" applyProtection="1"/>
    <xf numFmtId="0" fontId="1" fillId="0" borderId="0" xfId="3" applyAlignment="1" applyProtection="1">
      <alignment horizontal="right"/>
    </xf>
    <xf numFmtId="0" fontId="4" fillId="0" borderId="11" xfId="0" applyFont="1" applyBorder="1"/>
    <xf numFmtId="0" fontId="1" fillId="0" borderId="19" xfId="3" applyBorder="1" applyAlignment="1" applyProtection="1">
      <alignment horizontal="center" vertical="center"/>
    </xf>
    <xf numFmtId="0" fontId="1" fillId="0" borderId="8" xfId="3" applyBorder="1" applyAlignment="1" applyProtection="1">
      <alignment horizontal="center"/>
    </xf>
    <xf numFmtId="0" fontId="1" fillId="0" borderId="8" xfId="3" applyBorder="1" applyProtection="1"/>
    <xf numFmtId="0" fontId="1" fillId="0" borderId="8" xfId="3" applyBorder="1" applyAlignment="1" applyProtection="1">
      <alignment horizontal="right"/>
    </xf>
    <xf numFmtId="0" fontId="1" fillId="0" borderId="20" xfId="0" applyFont="1" applyBorder="1"/>
    <xf numFmtId="0" fontId="0" fillId="0" borderId="0" xfId="0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wrapText="1"/>
    </xf>
    <xf numFmtId="49" fontId="1" fillId="0" borderId="44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26" xfId="0" applyFont="1" applyBorder="1" applyAlignment="1">
      <alignment wrapText="1"/>
    </xf>
    <xf numFmtId="0" fontId="1" fillId="0" borderId="44" xfId="0" applyFont="1" applyBorder="1" applyAlignment="1">
      <alignment horizontal="center" vertical="center"/>
    </xf>
    <xf numFmtId="0" fontId="14" fillId="0" borderId="30" xfId="0" applyFont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30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2" xfId="8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1" fillId="0" borderId="38" xfId="0" applyFont="1" applyBorder="1"/>
    <xf numFmtId="0" fontId="0" fillId="0" borderId="38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" fillId="0" borderId="42" xfId="0" applyFont="1" applyBorder="1" applyAlignment="1">
      <alignment wrapText="1"/>
    </xf>
    <xf numFmtId="49" fontId="1" fillId="0" borderId="38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14" fillId="0" borderId="38" xfId="0" applyFont="1" applyBorder="1" applyAlignment="1">
      <alignment horizontal="center" vertical="center"/>
    </xf>
    <xf numFmtId="49" fontId="18" fillId="0" borderId="38" xfId="0" applyNumberFormat="1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/>
    </xf>
    <xf numFmtId="0" fontId="0" fillId="0" borderId="35" xfId="0" applyBorder="1" applyAlignment="1">
      <alignment wrapText="1"/>
    </xf>
    <xf numFmtId="0" fontId="14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left" wrapText="1"/>
    </xf>
    <xf numFmtId="0" fontId="4" fillId="0" borderId="4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wrapText="1"/>
    </xf>
    <xf numFmtId="0" fontId="3" fillId="0" borderId="11" xfId="0" applyFont="1" applyBorder="1"/>
    <xf numFmtId="0" fontId="0" fillId="0" borderId="30" xfId="0" applyBorder="1"/>
    <xf numFmtId="0" fontId="0" fillId="0" borderId="30" xfId="0" applyBorder="1" applyAlignment="1">
      <alignment wrapText="1"/>
    </xf>
    <xf numFmtId="0" fontId="0" fillId="0" borderId="33" xfId="0" applyBorder="1"/>
    <xf numFmtId="0" fontId="3" fillId="0" borderId="32" xfId="0" applyFont="1" applyBorder="1"/>
    <xf numFmtId="2" fontId="1" fillId="0" borderId="0" xfId="0" applyNumberFormat="1" applyFont="1"/>
    <xf numFmtId="2" fontId="2" fillId="4" borderId="50" xfId="0" applyNumberFormat="1" applyFont="1" applyFill="1" applyBorder="1" applyAlignment="1">
      <alignment horizontal="center" vertical="center" wrapText="1"/>
    </xf>
    <xf numFmtId="2" fontId="0" fillId="0" borderId="2" xfId="0" applyNumberFormat="1" applyBorder="1"/>
    <xf numFmtId="2" fontId="0" fillId="0" borderId="30" xfId="10" applyNumberFormat="1" applyFont="1" applyBorder="1" applyProtection="1"/>
    <xf numFmtId="2" fontId="1" fillId="0" borderId="44" xfId="10" applyNumberFormat="1" applyFont="1" applyBorder="1" applyAlignment="1" applyProtection="1">
      <alignment horizontal="center" vertical="center" wrapText="1"/>
      <protection locked="0"/>
    </xf>
    <xf numFmtId="2" fontId="0" fillId="0" borderId="15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30" xfId="10" applyNumberFormat="1" applyFont="1" applyBorder="1" applyAlignment="1" applyProtection="1">
      <alignment horizontal="center" vertical="center"/>
    </xf>
    <xf numFmtId="2" fontId="0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44" xfId="10" applyNumberFormat="1" applyFont="1" applyBorder="1" applyAlignment="1" applyProtection="1">
      <alignment horizontal="center" vertical="center" wrapText="1"/>
      <protection locked="0"/>
    </xf>
    <xf numFmtId="2" fontId="0" fillId="0" borderId="30" xfId="10" applyNumberFormat="1" applyFont="1" applyBorder="1" applyAlignment="1" applyProtection="1">
      <alignment horizontal="center" vertical="center" wrapText="1"/>
    </xf>
    <xf numFmtId="2" fontId="0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/>
    </xf>
    <xf numFmtId="2" fontId="1" fillId="0" borderId="45" xfId="10" applyNumberFormat="1" applyFont="1" applyBorder="1" applyAlignment="1" applyProtection="1">
      <alignment horizontal="center" vertical="center"/>
      <protection locked="0"/>
    </xf>
    <xf numFmtId="2" fontId="0" fillId="0" borderId="38" xfId="10" applyNumberFormat="1" applyFont="1" applyBorder="1" applyAlignment="1" applyProtection="1">
      <alignment horizontal="center" vertical="center"/>
      <protection locked="0"/>
    </xf>
    <xf numFmtId="2" fontId="1" fillId="0" borderId="38" xfId="10" applyNumberFormat="1" applyFont="1" applyBorder="1" applyAlignment="1" applyProtection="1">
      <alignment horizontal="center" vertical="center" wrapText="1"/>
      <protection locked="0"/>
    </xf>
    <xf numFmtId="2" fontId="1" fillId="0" borderId="44" xfId="10" applyNumberFormat="1" applyFont="1" applyBorder="1" applyAlignment="1" applyProtection="1">
      <alignment horizontal="center" vertical="center" wrapText="1"/>
    </xf>
    <xf numFmtId="2" fontId="1" fillId="0" borderId="26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/>
      <protection locked="0"/>
    </xf>
    <xf numFmtId="2" fontId="0" fillId="0" borderId="28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</xf>
    <xf numFmtId="2" fontId="1" fillId="0" borderId="42" xfId="10" applyNumberFormat="1" applyFont="1" applyBorder="1" applyAlignment="1" applyProtection="1">
      <alignment horizontal="center" vertical="center"/>
      <protection locked="0"/>
    </xf>
    <xf numFmtId="2" fontId="1" fillId="0" borderId="9" xfId="10" applyNumberFormat="1" applyFont="1" applyBorder="1" applyAlignment="1" applyProtection="1">
      <alignment horizontal="right"/>
    </xf>
    <xf numFmtId="2" fontId="1" fillId="0" borderId="3" xfId="10" applyNumberFormat="1" applyFont="1" applyBorder="1" applyAlignment="1" applyProtection="1">
      <alignment horizontal="right"/>
    </xf>
    <xf numFmtId="2" fontId="1" fillId="0" borderId="0" xfId="10" applyNumberFormat="1" applyFont="1" applyAlignment="1" applyProtection="1">
      <alignment horizontal="right"/>
    </xf>
    <xf numFmtId="2" fontId="1" fillId="0" borderId="8" xfId="10" applyNumberFormat="1" applyFont="1" applyBorder="1" applyAlignment="1" applyProtection="1">
      <alignment horizontal="right"/>
    </xf>
    <xf numFmtId="2" fontId="0" fillId="0" borderId="0" xfId="0" applyNumberFormat="1"/>
    <xf numFmtId="2" fontId="0" fillId="0" borderId="10" xfId="0" applyNumberFormat="1" applyBorder="1"/>
    <xf numFmtId="2" fontId="1" fillId="0" borderId="43" xfId="10" applyNumberFormat="1" applyFont="1" applyBorder="1" applyAlignment="1" applyProtection="1">
      <alignment horizontal="center" vertical="center"/>
    </xf>
    <xf numFmtId="2" fontId="1" fillId="0" borderId="9" xfId="10" applyNumberFormat="1" applyFont="1" applyBorder="1" applyProtection="1"/>
    <xf numFmtId="2" fontId="4" fillId="0" borderId="0" xfId="10" applyNumberFormat="1" applyFont="1" applyAlignment="1" applyProtection="1">
      <alignment horizontal="right"/>
    </xf>
    <xf numFmtId="2" fontId="1" fillId="0" borderId="0" xfId="0" applyNumberFormat="1" applyFont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2" fontId="0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15" xfId="10" applyNumberFormat="1" applyFont="1" applyBorder="1" applyAlignment="1" applyProtection="1">
      <alignment horizontal="center" vertical="center" wrapText="1"/>
      <protection locked="0"/>
    </xf>
    <xf numFmtId="2" fontId="0" fillId="0" borderId="44" xfId="10" applyNumberFormat="1" applyFont="1" applyBorder="1" applyAlignment="1" applyProtection="1">
      <alignment horizontal="center" vertical="center" wrapText="1"/>
    </xf>
    <xf numFmtId="2" fontId="0" fillId="0" borderId="28" xfId="10" applyNumberFormat="1" applyFont="1" applyBorder="1" applyAlignment="1" applyProtection="1">
      <alignment horizontal="center" vertical="center" wrapText="1"/>
    </xf>
    <xf numFmtId="2" fontId="0" fillId="0" borderId="34" xfId="10" applyNumberFormat="1" applyFont="1" applyBorder="1" applyAlignment="1" applyProtection="1">
      <alignment horizontal="center" vertical="center" wrapText="1"/>
    </xf>
    <xf numFmtId="2" fontId="0" fillId="0" borderId="3" xfId="10" applyNumberFormat="1" applyFont="1" applyBorder="1" applyAlignment="1" applyProtection="1">
      <alignment horizontal="center" vertical="center" wrapText="1"/>
    </xf>
    <xf numFmtId="2" fontId="4" fillId="0" borderId="0" xfId="10" applyNumberFormat="1" applyFont="1" applyAlignment="1" applyProtection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20" fillId="4" borderId="0" xfId="0" applyFont="1" applyFill="1" applyAlignment="1">
      <alignment horizontal="center" vertical="center"/>
    </xf>
    <xf numFmtId="0" fontId="4" fillId="4" borderId="47" xfId="0" applyFont="1" applyFill="1" applyBorder="1" applyAlignment="1">
      <alignment horizontal="left"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41" xfId="0" applyFont="1" applyFill="1" applyBorder="1" applyAlignment="1">
      <alignment horizontal="left" vertical="center"/>
    </xf>
    <xf numFmtId="0" fontId="4" fillId="4" borderId="47" xfId="3" applyFont="1" applyFill="1" applyBorder="1" applyAlignment="1" applyProtection="1">
      <alignment horizontal="left" vertical="center"/>
    </xf>
    <xf numFmtId="0" fontId="4" fillId="4" borderId="31" xfId="3" applyFont="1" applyFill="1" applyBorder="1" applyAlignment="1" applyProtection="1">
      <alignment horizontal="left" vertical="center"/>
    </xf>
    <xf numFmtId="0" fontId="4" fillId="4" borderId="41" xfId="3" applyFont="1" applyFill="1" applyBorder="1" applyAlignment="1" applyProtection="1">
      <alignment horizontal="left" vertical="center"/>
    </xf>
    <xf numFmtId="0" fontId="16" fillId="3" borderId="0" xfId="0" applyFont="1" applyFill="1" applyAlignment="1">
      <alignment horizontal="left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22" xfId="0" applyFont="1" applyFill="1" applyBorder="1" applyAlignment="1">
      <alignment horizontal="center" vertical="center" wrapText="1"/>
    </xf>
    <xf numFmtId="0" fontId="1" fillId="0" borderId="44" xfId="0" applyFont="1" applyBorder="1"/>
    <xf numFmtId="166" fontId="1" fillId="0" borderId="44" xfId="0" applyNumberFormat="1" applyFont="1" applyBorder="1"/>
    <xf numFmtId="0" fontId="10" fillId="0" borderId="44" xfId="0" applyFont="1" applyBorder="1"/>
    <xf numFmtId="44" fontId="10" fillId="0" borderId="44" xfId="11" applyFont="1" applyBorder="1" applyAlignment="1" applyProtection="1">
      <alignment horizontal="center" vertical="center"/>
    </xf>
    <xf numFmtId="0" fontId="1" fillId="0" borderId="12" xfId="0" applyFont="1" applyBorder="1"/>
    <xf numFmtId="166" fontId="1" fillId="0" borderId="21" xfId="0" applyNumberFormat="1" applyFont="1" applyBorder="1"/>
    <xf numFmtId="0" fontId="10" fillId="0" borderId="42" xfId="0" applyFont="1" applyBorder="1"/>
    <xf numFmtId="44" fontId="10" fillId="0" borderId="42" xfId="11" applyFont="1" applyBorder="1" applyAlignment="1" applyProtection="1">
      <alignment horizontal="center" vertical="center"/>
    </xf>
  </cellXfs>
  <cellStyles count="12">
    <cellStyle name="Čárka" xfId="10" builtinId="3"/>
    <cellStyle name="Měna" xfId="11" builtinId="4"/>
    <cellStyle name="Normální" xfId="0" builtinId="0"/>
    <cellStyle name="Normální 10" xfId="5" xr:uid="{00000000-0005-0000-0000-000003000000}"/>
    <cellStyle name="normální 16" xfId="9" xr:uid="{00000000-0005-0000-0000-000004000000}"/>
    <cellStyle name="normální 2" xfId="1" xr:uid="{00000000-0005-0000-0000-000005000000}"/>
    <cellStyle name="normální 23" xfId="6" xr:uid="{00000000-0005-0000-0000-000006000000}"/>
    <cellStyle name="normální 4" xfId="3" xr:uid="{00000000-0005-0000-0000-000007000000}"/>
    <cellStyle name="normální 8" xfId="2" xr:uid="{00000000-0005-0000-0000-000008000000}"/>
    <cellStyle name="normální_Kalkulace_UT" xfId="7" xr:uid="{00000000-0005-0000-0000-000009000000}"/>
    <cellStyle name="normální_SK" xfId="8" xr:uid="{00000000-0005-0000-0000-00000A000000}"/>
    <cellStyle name="výkaz výměr" xfId="4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topLeftCell="A2" workbookViewId="0">
      <selection activeCell="F12" sqref="F12"/>
    </sheetView>
  </sheetViews>
  <sheetFormatPr defaultRowHeight="12.7" x14ac:dyDescent="0.4"/>
  <cols>
    <col min="1" max="1" width="19.87890625" customWidth="1"/>
    <col min="2" max="2" width="26.3515625" customWidth="1"/>
    <col min="3" max="5" width="15.64453125" customWidth="1"/>
  </cols>
  <sheetData>
    <row r="1" spans="1:5" ht="17.45" customHeight="1" x14ac:dyDescent="0.4">
      <c r="A1" s="236" t="s">
        <v>53</v>
      </c>
      <c r="B1" s="236"/>
      <c r="C1" s="236"/>
      <c r="D1" s="236"/>
      <c r="E1" s="236"/>
    </row>
    <row r="2" spans="1:5" x14ac:dyDescent="0.4">
      <c r="A2" s="236"/>
      <c r="B2" s="236"/>
      <c r="C2" s="236"/>
      <c r="D2" s="236"/>
      <c r="E2" s="236"/>
    </row>
    <row r="3" spans="1:5" x14ac:dyDescent="0.4">
      <c r="A3" s="18"/>
      <c r="B3" s="18"/>
      <c r="C3" s="18"/>
      <c r="D3" s="18"/>
      <c r="E3" s="18"/>
    </row>
    <row r="4" spans="1:5" ht="15" x14ac:dyDescent="0.45">
      <c r="A4" s="19" t="s">
        <v>0</v>
      </c>
      <c r="B4" s="234" t="s">
        <v>138</v>
      </c>
      <c r="C4" s="234"/>
      <c r="D4" s="234"/>
      <c r="E4" s="234"/>
    </row>
    <row r="5" spans="1:5" x14ac:dyDescent="0.4">
      <c r="C5" s="20"/>
      <c r="D5" s="20"/>
    </row>
    <row r="6" spans="1:5" x14ac:dyDescent="0.4">
      <c r="A6" s="19" t="s">
        <v>1</v>
      </c>
      <c r="B6" s="21" t="s">
        <v>64</v>
      </c>
      <c r="C6" s="20"/>
      <c r="D6" s="20"/>
    </row>
    <row r="7" spans="1:5" x14ac:dyDescent="0.4">
      <c r="C7" s="22"/>
    </row>
    <row r="8" spans="1:5" x14ac:dyDescent="0.4">
      <c r="A8" s="19" t="s">
        <v>54</v>
      </c>
      <c r="B8" s="23">
        <v>45610</v>
      </c>
      <c r="C8" s="18"/>
      <c r="D8" s="18"/>
      <c r="E8" s="18"/>
    </row>
    <row r="9" spans="1:5" x14ac:dyDescent="0.4">
      <c r="A9" s="18"/>
      <c r="B9" s="23"/>
      <c r="C9" s="18"/>
      <c r="D9" s="18"/>
      <c r="E9" s="18"/>
    </row>
    <row r="10" spans="1:5" ht="13" thickBot="1" x14ac:dyDescent="0.45">
      <c r="A10" s="18"/>
      <c r="B10" s="18"/>
      <c r="C10" s="18"/>
      <c r="D10" s="18"/>
      <c r="E10" s="18"/>
    </row>
    <row r="11" spans="1:5" ht="20.7" x14ac:dyDescent="0.4">
      <c r="A11" s="256" t="s">
        <v>55</v>
      </c>
      <c r="B11" s="257" t="s">
        <v>56</v>
      </c>
      <c r="C11" s="258" t="s">
        <v>57</v>
      </c>
      <c r="D11" s="259" t="s">
        <v>58</v>
      </c>
      <c r="E11" s="260" t="s">
        <v>59</v>
      </c>
    </row>
    <row r="12" spans="1:5" x14ac:dyDescent="0.4">
      <c r="A12" s="265"/>
      <c r="B12" s="261"/>
      <c r="C12" s="262"/>
      <c r="D12" s="262"/>
      <c r="E12" s="266"/>
    </row>
    <row r="13" spans="1:5" x14ac:dyDescent="0.4">
      <c r="A13" s="24"/>
      <c r="B13" s="263" t="s">
        <v>60</v>
      </c>
      <c r="C13" s="264">
        <f>SUM(materiál!G38)</f>
        <v>0</v>
      </c>
      <c r="D13" s="264">
        <f>SUM(montáž!G60)</f>
        <v>0</v>
      </c>
      <c r="E13" s="25">
        <f>SUM(materiál!G38,montáž!G60)</f>
        <v>0</v>
      </c>
    </row>
    <row r="14" spans="1:5" x14ac:dyDescent="0.4">
      <c r="A14" s="24"/>
      <c r="B14" s="267" t="s">
        <v>61</v>
      </c>
      <c r="C14" s="264">
        <f>C13*0.21</f>
        <v>0</v>
      </c>
      <c r="D14" s="264">
        <f t="shared" ref="D14:E14" si="0">D13*0.21</f>
        <v>0</v>
      </c>
      <c r="E14" s="25">
        <f t="shared" si="0"/>
        <v>0</v>
      </c>
    </row>
    <row r="15" spans="1:5" x14ac:dyDescent="0.4">
      <c r="A15" s="24"/>
      <c r="B15" s="267" t="s">
        <v>62</v>
      </c>
      <c r="C15" s="264">
        <f>SUM(C13:C14)</f>
        <v>0</v>
      </c>
      <c r="D15" s="268">
        <f>SUM(D13:D14)</f>
        <v>0</v>
      </c>
      <c r="E15" s="25">
        <f>SUM(E13:E14)</f>
        <v>0</v>
      </c>
    </row>
    <row r="16" spans="1:5" ht="13" thickBot="1" x14ac:dyDescent="0.45">
      <c r="A16" s="26"/>
      <c r="B16" s="27"/>
      <c r="C16" s="28"/>
      <c r="D16" s="27"/>
      <c r="E16" s="29"/>
    </row>
    <row r="17" spans="1:5" x14ac:dyDescent="0.4">
      <c r="A17" s="18"/>
      <c r="B17" s="18"/>
      <c r="C17" s="18"/>
      <c r="D17" s="18"/>
      <c r="E17" s="18"/>
    </row>
    <row r="18" spans="1:5" x14ac:dyDescent="0.4">
      <c r="A18" s="18"/>
      <c r="B18" s="30" t="s">
        <v>63</v>
      </c>
      <c r="C18" s="18"/>
      <c r="D18" s="18"/>
      <c r="E18" s="18"/>
    </row>
    <row r="19" spans="1:5" x14ac:dyDescent="0.4">
      <c r="A19" s="18"/>
      <c r="B19" s="30"/>
      <c r="C19" s="18"/>
      <c r="D19" s="31"/>
      <c r="E19" s="18"/>
    </row>
    <row r="20" spans="1:5" x14ac:dyDescent="0.4">
      <c r="A20" s="18"/>
      <c r="B20" s="18"/>
      <c r="C20" s="18"/>
      <c r="D20" s="18"/>
      <c r="E20" s="18"/>
    </row>
    <row r="21" spans="1:5" x14ac:dyDescent="0.4">
      <c r="A21" s="18"/>
      <c r="B21" s="18"/>
      <c r="C21" s="18"/>
      <c r="D21" s="18"/>
      <c r="E21" s="18"/>
    </row>
    <row r="22" spans="1:5" ht="15.35" x14ac:dyDescent="0.5">
      <c r="A22" s="32" t="s">
        <v>119</v>
      </c>
      <c r="B22" s="18"/>
      <c r="C22" s="18"/>
      <c r="D22" s="18"/>
      <c r="E22" s="18"/>
    </row>
    <row r="23" spans="1:5" x14ac:dyDescent="0.4">
      <c r="A23" s="33"/>
      <c r="B23" s="18"/>
      <c r="C23" s="18"/>
      <c r="D23" s="18"/>
      <c r="E23" s="18"/>
    </row>
    <row r="24" spans="1:5" ht="13.2" customHeight="1" x14ac:dyDescent="0.4">
      <c r="A24" s="235" t="s">
        <v>120</v>
      </c>
      <c r="B24" s="235"/>
      <c r="C24" s="235"/>
      <c r="D24" s="235"/>
      <c r="E24" s="235"/>
    </row>
    <row r="25" spans="1:5" x14ac:dyDescent="0.4">
      <c r="A25" s="235"/>
      <c r="B25" s="235"/>
      <c r="C25" s="235"/>
      <c r="D25" s="235"/>
      <c r="E25" s="235"/>
    </row>
    <row r="26" spans="1:5" x14ac:dyDescent="0.4">
      <c r="A26" s="235"/>
      <c r="B26" s="235"/>
      <c r="C26" s="235"/>
      <c r="D26" s="235"/>
      <c r="E26" s="235"/>
    </row>
    <row r="27" spans="1:5" x14ac:dyDescent="0.4">
      <c r="A27" s="235"/>
      <c r="B27" s="235"/>
      <c r="C27" s="235"/>
      <c r="D27" s="235"/>
      <c r="E27" s="235"/>
    </row>
    <row r="28" spans="1:5" ht="13.2" customHeight="1" x14ac:dyDescent="0.4">
      <c r="A28" s="235" t="s">
        <v>121</v>
      </c>
      <c r="B28" s="235"/>
      <c r="C28" s="235"/>
      <c r="D28" s="235"/>
      <c r="E28" s="235"/>
    </row>
    <row r="29" spans="1:5" x14ac:dyDescent="0.4">
      <c r="A29" s="235"/>
      <c r="B29" s="235"/>
      <c r="C29" s="235"/>
      <c r="D29" s="235"/>
      <c r="E29" s="235"/>
    </row>
    <row r="30" spans="1:5" x14ac:dyDescent="0.4">
      <c r="A30" s="18"/>
      <c r="B30" s="18"/>
      <c r="C30" s="18"/>
      <c r="D30" s="18"/>
      <c r="E30" s="18"/>
    </row>
  </sheetData>
  <sheetProtection algorithmName="SHA-512" hashValue="FKa6OcbK4hW9GHOKN0Jd2wxcpWE+1UDHePfB9u8dPD4x7yTRhTTRCAixSQRzYOXotTSjgDijICCWWY01SiXXHQ==" saltValue="fHbfkGCnrGHKGQGZQaBZcA==" spinCount="100000" sheet="1" objects="1" scenarios="1"/>
  <mergeCells count="4">
    <mergeCell ref="B4:E4"/>
    <mergeCell ref="A24:E27"/>
    <mergeCell ref="A28:E29"/>
    <mergeCell ref="A1:E2"/>
  </mergeCells>
  <pageMargins left="0.7" right="0.7" top="0.78740157499999996" bottom="0.78740157499999996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9"/>
  <sheetViews>
    <sheetView topLeftCell="A27" workbookViewId="0">
      <selection activeCell="F34" sqref="F34"/>
    </sheetView>
  </sheetViews>
  <sheetFormatPr defaultColWidth="8.64453125" defaultRowHeight="12.7" x14ac:dyDescent="0.4"/>
  <cols>
    <col min="1" max="2" width="11.64453125" style="40" customWidth="1"/>
    <col min="3" max="3" width="37.64453125" style="40" customWidth="1"/>
    <col min="4" max="5" width="6.64453125" style="40" customWidth="1"/>
    <col min="6" max="7" width="11.64453125" style="232" customWidth="1"/>
    <col min="8" max="8" width="12.64453125" style="40" customWidth="1"/>
    <col min="9" max="9" width="8.64453125" style="40"/>
    <col min="10" max="10" width="9.64453125" style="40" customWidth="1"/>
    <col min="11" max="16384" width="8.64453125" style="40"/>
  </cols>
  <sheetData>
    <row r="1" spans="1:8" ht="16.2" customHeight="1" x14ac:dyDescent="0.4">
      <c r="A1" s="87" t="s">
        <v>0</v>
      </c>
      <c r="B1" s="240" t="str">
        <f>rekapitulace!B4</f>
        <v>FVE Základní škola E. Rošického - Jarní 380/22</v>
      </c>
      <c r="C1" s="240"/>
      <c r="D1" s="240"/>
      <c r="E1" s="240"/>
      <c r="F1" s="240"/>
      <c r="G1" s="240"/>
      <c r="H1" s="240"/>
    </row>
    <row r="2" spans="1:8" ht="16.2" customHeight="1" x14ac:dyDescent="0.4">
      <c r="A2" s="87" t="s">
        <v>1</v>
      </c>
      <c r="B2" s="240" t="s">
        <v>64</v>
      </c>
      <c r="C2" s="240"/>
      <c r="D2" s="240"/>
      <c r="E2" s="240"/>
      <c r="F2" s="240"/>
      <c r="G2" s="240"/>
      <c r="H2" s="240"/>
    </row>
    <row r="3" spans="1:8" ht="13" thickBot="1" x14ac:dyDescent="0.45">
      <c r="A3" s="88"/>
      <c r="B3" s="88"/>
      <c r="C3" s="88"/>
      <c r="D3" s="88"/>
      <c r="E3" s="88"/>
      <c r="F3" s="221"/>
      <c r="G3" s="221"/>
      <c r="H3" s="89"/>
    </row>
    <row r="4" spans="1:8" ht="13.2" customHeight="1" x14ac:dyDescent="0.4">
      <c r="A4" s="241" t="s">
        <v>2</v>
      </c>
      <c r="B4" s="243" t="s">
        <v>122</v>
      </c>
      <c r="C4" s="243" t="s">
        <v>3</v>
      </c>
      <c r="D4" s="243" t="s">
        <v>4</v>
      </c>
      <c r="E4" s="243" t="s">
        <v>5</v>
      </c>
      <c r="F4" s="247" t="s">
        <v>118</v>
      </c>
      <c r="G4" s="248"/>
      <c r="H4" s="245" t="s">
        <v>123</v>
      </c>
    </row>
    <row r="5" spans="1:8" ht="24" customHeight="1" thickBot="1" x14ac:dyDescent="0.45">
      <c r="A5" s="242"/>
      <c r="B5" s="244"/>
      <c r="C5" s="244"/>
      <c r="D5" s="244"/>
      <c r="E5" s="244"/>
      <c r="F5" s="191" t="s">
        <v>124</v>
      </c>
      <c r="G5" s="191" t="s">
        <v>6</v>
      </c>
      <c r="H5" s="246"/>
    </row>
    <row r="6" spans="1:8" ht="13" thickTop="1" x14ac:dyDescent="0.4">
      <c r="A6" s="90"/>
      <c r="B6" s="91"/>
      <c r="C6" s="46"/>
      <c r="D6" s="91"/>
      <c r="E6" s="91"/>
      <c r="F6" s="222"/>
      <c r="G6" s="233"/>
      <c r="H6" s="92"/>
    </row>
    <row r="7" spans="1:8" ht="16.95" customHeight="1" x14ac:dyDescent="0.4">
      <c r="A7" s="237" t="s">
        <v>20</v>
      </c>
      <c r="B7" s="238"/>
      <c r="C7" s="238"/>
      <c r="D7" s="238"/>
      <c r="E7" s="238"/>
      <c r="F7" s="238"/>
      <c r="G7" s="238"/>
      <c r="H7" s="239"/>
    </row>
    <row r="8" spans="1:8" x14ac:dyDescent="0.4">
      <c r="A8" s="34"/>
      <c r="B8" s="59"/>
      <c r="C8" s="59"/>
      <c r="D8" s="62"/>
      <c r="E8" s="59"/>
      <c r="F8" s="223"/>
      <c r="G8" s="223"/>
      <c r="H8" s="61"/>
    </row>
    <row r="9" spans="1:8" ht="22.7" x14ac:dyDescent="0.4">
      <c r="A9" s="34" t="s">
        <v>105</v>
      </c>
      <c r="B9" s="63" t="s">
        <v>110</v>
      </c>
      <c r="C9" s="86" t="s">
        <v>132</v>
      </c>
      <c r="D9" s="62" t="s">
        <v>8</v>
      </c>
      <c r="E9" s="59">
        <v>1</v>
      </c>
      <c r="F9" s="224"/>
      <c r="G9" s="200" t="str">
        <f>IF(E9*F9=0,"",E9*F9)</f>
        <v/>
      </c>
      <c r="H9" s="54" t="s">
        <v>116</v>
      </c>
    </row>
    <row r="10" spans="1:8" ht="34" x14ac:dyDescent="0.4">
      <c r="A10" s="34" t="s">
        <v>65</v>
      </c>
      <c r="B10" s="82" t="s">
        <v>110</v>
      </c>
      <c r="C10" s="83" t="s">
        <v>135</v>
      </c>
      <c r="D10" s="84" t="s">
        <v>8</v>
      </c>
      <c r="E10" s="85">
        <v>1</v>
      </c>
      <c r="F10" s="225"/>
      <c r="G10" s="200" t="str">
        <f t="shared" ref="G10:G34" si="0">IF(E10*F10=0,"",E10*F10)</f>
        <v/>
      </c>
      <c r="H10" s="54" t="s">
        <v>116</v>
      </c>
    </row>
    <row r="11" spans="1:8" x14ac:dyDescent="0.4">
      <c r="A11" s="34"/>
      <c r="B11" s="59"/>
      <c r="C11" s="81"/>
      <c r="D11" s="59"/>
      <c r="E11" s="62"/>
      <c r="F11" s="200"/>
      <c r="G11" s="200"/>
      <c r="H11" s="61"/>
    </row>
    <row r="12" spans="1:8" ht="16.95" customHeight="1" x14ac:dyDescent="0.4">
      <c r="A12" s="237" t="s">
        <v>9</v>
      </c>
      <c r="B12" s="238"/>
      <c r="C12" s="238"/>
      <c r="D12" s="238"/>
      <c r="E12" s="238"/>
      <c r="F12" s="238"/>
      <c r="G12" s="238"/>
      <c r="H12" s="239"/>
    </row>
    <row r="13" spans="1:8" x14ac:dyDescent="0.4">
      <c r="A13" s="34"/>
      <c r="B13" s="59"/>
      <c r="C13" s="69"/>
      <c r="D13" s="59"/>
      <c r="E13" s="59"/>
      <c r="F13" s="200"/>
      <c r="G13" s="200"/>
      <c r="H13" s="61"/>
    </row>
    <row r="14" spans="1:8" ht="22.7" x14ac:dyDescent="0.4">
      <c r="A14" s="34" t="s">
        <v>86</v>
      </c>
      <c r="B14" s="66" t="s">
        <v>130</v>
      </c>
      <c r="C14" s="79" t="s">
        <v>129</v>
      </c>
      <c r="D14" s="59" t="s">
        <v>8</v>
      </c>
      <c r="E14" s="80">
        <v>108</v>
      </c>
      <c r="F14" s="199"/>
      <c r="G14" s="200" t="str">
        <f t="shared" si="0"/>
        <v/>
      </c>
      <c r="H14" s="54" t="s">
        <v>116</v>
      </c>
    </row>
    <row r="15" spans="1:8" ht="22.7" x14ac:dyDescent="0.4">
      <c r="A15" s="34" t="s">
        <v>66</v>
      </c>
      <c r="B15" s="66">
        <v>42412500</v>
      </c>
      <c r="C15" s="78" t="s">
        <v>136</v>
      </c>
      <c r="D15" s="69" t="s">
        <v>8</v>
      </c>
      <c r="E15" s="60">
        <v>108</v>
      </c>
      <c r="F15" s="199"/>
      <c r="G15" s="200" t="str">
        <f t="shared" si="0"/>
        <v/>
      </c>
      <c r="H15" s="54" t="s">
        <v>21</v>
      </c>
    </row>
    <row r="16" spans="1:8" ht="45.35" x14ac:dyDescent="0.4">
      <c r="A16" s="34" t="s">
        <v>67</v>
      </c>
      <c r="B16" s="66" t="s">
        <v>111</v>
      </c>
      <c r="C16" s="76" t="s">
        <v>137</v>
      </c>
      <c r="D16" s="59" t="s">
        <v>8</v>
      </c>
      <c r="E16" s="59">
        <v>1</v>
      </c>
      <c r="F16" s="199"/>
      <c r="G16" s="200" t="str">
        <f t="shared" si="0"/>
        <v/>
      </c>
      <c r="H16" s="54" t="s">
        <v>116</v>
      </c>
    </row>
    <row r="17" spans="1:8" ht="22.7" x14ac:dyDescent="0.4">
      <c r="A17" s="34" t="s">
        <v>68</v>
      </c>
      <c r="B17" s="66" t="s">
        <v>117</v>
      </c>
      <c r="C17" s="76" t="s">
        <v>106</v>
      </c>
      <c r="D17" s="59" t="s">
        <v>8</v>
      </c>
      <c r="E17" s="77">
        <v>108</v>
      </c>
      <c r="F17" s="199"/>
      <c r="G17" s="200" t="str">
        <f t="shared" si="0"/>
        <v/>
      </c>
      <c r="H17" s="54" t="s">
        <v>21</v>
      </c>
    </row>
    <row r="18" spans="1:8" x14ac:dyDescent="0.4">
      <c r="A18" s="71"/>
      <c r="B18" s="72"/>
      <c r="C18" s="60"/>
      <c r="D18" s="73"/>
      <c r="E18" s="74"/>
      <c r="F18" s="226"/>
      <c r="G18" s="226"/>
      <c r="H18" s="54"/>
    </row>
    <row r="19" spans="1:8" ht="16.95" customHeight="1" x14ac:dyDescent="0.4">
      <c r="A19" s="237" t="s">
        <v>10</v>
      </c>
      <c r="B19" s="238"/>
      <c r="C19" s="238"/>
      <c r="D19" s="238"/>
      <c r="E19" s="238"/>
      <c r="F19" s="238"/>
      <c r="G19" s="238"/>
      <c r="H19" s="239"/>
    </row>
    <row r="20" spans="1:8" x14ac:dyDescent="0.4">
      <c r="A20" s="34"/>
      <c r="B20" s="6"/>
      <c r="C20" s="75"/>
      <c r="D20" s="69"/>
      <c r="E20" s="59"/>
      <c r="F20" s="200"/>
      <c r="G20" s="200"/>
      <c r="H20" s="61"/>
    </row>
    <row r="21" spans="1:8" ht="34" x14ac:dyDescent="0.4">
      <c r="A21" s="34" t="s">
        <v>69</v>
      </c>
      <c r="B21" s="55" t="s">
        <v>113</v>
      </c>
      <c r="C21" s="70" t="s">
        <v>112</v>
      </c>
      <c r="D21" s="69" t="s">
        <v>11</v>
      </c>
      <c r="E21" s="59">
        <v>120</v>
      </c>
      <c r="F21" s="199"/>
      <c r="G21" s="200" t="str">
        <f t="shared" si="0"/>
        <v/>
      </c>
      <c r="H21" s="54" t="s">
        <v>116</v>
      </c>
    </row>
    <row r="22" spans="1:8" ht="22.7" x14ac:dyDescent="0.4">
      <c r="A22" s="34" t="s">
        <v>70</v>
      </c>
      <c r="B22" s="55">
        <v>34575003</v>
      </c>
      <c r="C22" s="68" t="s">
        <v>12</v>
      </c>
      <c r="D22" s="69" t="s">
        <v>11</v>
      </c>
      <c r="E22" s="59">
        <v>120</v>
      </c>
      <c r="F22" s="199"/>
      <c r="G22" s="200" t="str">
        <f t="shared" si="0"/>
        <v/>
      </c>
      <c r="H22" s="54" t="s">
        <v>21</v>
      </c>
    </row>
    <row r="23" spans="1:8" x14ac:dyDescent="0.4">
      <c r="A23" s="34"/>
      <c r="B23" s="59"/>
      <c r="C23" s="60"/>
      <c r="D23" s="59"/>
      <c r="E23" s="59"/>
      <c r="F23" s="200"/>
      <c r="G23" s="200"/>
      <c r="H23" s="61"/>
    </row>
    <row r="24" spans="1:8" ht="16.95" customHeight="1" x14ac:dyDescent="0.4">
      <c r="A24" s="237" t="s">
        <v>7</v>
      </c>
      <c r="B24" s="238"/>
      <c r="C24" s="238"/>
      <c r="D24" s="238"/>
      <c r="E24" s="238"/>
      <c r="F24" s="238"/>
      <c r="G24" s="238"/>
      <c r="H24" s="239"/>
    </row>
    <row r="25" spans="1:8" x14ac:dyDescent="0.4">
      <c r="A25" s="34"/>
      <c r="B25" s="59"/>
      <c r="C25" s="60"/>
      <c r="D25" s="59"/>
      <c r="E25" s="59"/>
      <c r="F25" s="200"/>
      <c r="G25" s="200"/>
      <c r="H25" s="61"/>
    </row>
    <row r="26" spans="1:8" ht="22.7" x14ac:dyDescent="0.4">
      <c r="A26" s="34" t="s">
        <v>71</v>
      </c>
      <c r="B26" s="66">
        <v>34111851</v>
      </c>
      <c r="C26" s="67" t="s">
        <v>108</v>
      </c>
      <c r="D26" s="62" t="s">
        <v>11</v>
      </c>
      <c r="E26" s="59">
        <v>1400</v>
      </c>
      <c r="F26" s="199"/>
      <c r="G26" s="200" t="str">
        <f t="shared" si="0"/>
        <v/>
      </c>
      <c r="H26" s="54" t="s">
        <v>21</v>
      </c>
    </row>
    <row r="27" spans="1:8" ht="22.7" x14ac:dyDescent="0.4">
      <c r="A27" s="34" t="s">
        <v>72</v>
      </c>
      <c r="B27" s="66">
        <v>34141029</v>
      </c>
      <c r="C27" s="56" t="s">
        <v>107</v>
      </c>
      <c r="D27" s="62" t="s">
        <v>11</v>
      </c>
      <c r="E27" s="59">
        <v>200</v>
      </c>
      <c r="F27" s="199"/>
      <c r="G27" s="200" t="str">
        <f t="shared" si="0"/>
        <v/>
      </c>
      <c r="H27" s="54" t="s">
        <v>21</v>
      </c>
    </row>
    <row r="28" spans="1:8" ht="34" x14ac:dyDescent="0.4">
      <c r="A28" s="34" t="s">
        <v>73</v>
      </c>
      <c r="B28" s="7">
        <v>34113135</v>
      </c>
      <c r="C28" s="65" t="s">
        <v>133</v>
      </c>
      <c r="D28" s="8" t="s">
        <v>11</v>
      </c>
      <c r="E28" s="9">
        <v>4</v>
      </c>
      <c r="F28" s="194"/>
      <c r="G28" s="200" t="str">
        <f t="shared" si="0"/>
        <v/>
      </c>
      <c r="H28" s="54" t="s">
        <v>21</v>
      </c>
    </row>
    <row r="29" spans="1:8" ht="34" x14ac:dyDescent="0.4">
      <c r="A29" s="34" t="s">
        <v>74</v>
      </c>
      <c r="B29" s="63">
        <v>34111030</v>
      </c>
      <c r="C29" s="64" t="s">
        <v>18</v>
      </c>
      <c r="D29" s="59" t="s">
        <v>11</v>
      </c>
      <c r="E29" s="59">
        <v>4</v>
      </c>
      <c r="F29" s="199"/>
      <c r="G29" s="200" t="str">
        <f t="shared" si="0"/>
        <v/>
      </c>
      <c r="H29" s="54" t="s">
        <v>21</v>
      </c>
    </row>
    <row r="30" spans="1:8" ht="45.35" x14ac:dyDescent="0.4">
      <c r="A30" s="34" t="s">
        <v>75</v>
      </c>
      <c r="B30" s="63">
        <v>34111531</v>
      </c>
      <c r="C30" s="64" t="s">
        <v>19</v>
      </c>
      <c r="D30" s="59" t="s">
        <v>11</v>
      </c>
      <c r="E30" s="58">
        <v>10</v>
      </c>
      <c r="F30" s="199"/>
      <c r="G30" s="200" t="str">
        <f t="shared" si="0"/>
        <v/>
      </c>
      <c r="H30" s="54" t="s">
        <v>21</v>
      </c>
    </row>
    <row r="31" spans="1:8" x14ac:dyDescent="0.4">
      <c r="A31" s="34"/>
      <c r="B31" s="59"/>
      <c r="C31" s="60"/>
      <c r="D31" s="59"/>
      <c r="E31" s="59"/>
      <c r="F31" s="200"/>
      <c r="G31" s="200"/>
      <c r="H31" s="61"/>
    </row>
    <row r="32" spans="1:8" ht="16.95" customHeight="1" x14ac:dyDescent="0.4">
      <c r="A32" s="237" t="s">
        <v>14</v>
      </c>
      <c r="B32" s="238"/>
      <c r="C32" s="238"/>
      <c r="D32" s="238"/>
      <c r="E32" s="238"/>
      <c r="F32" s="238"/>
      <c r="G32" s="238"/>
      <c r="H32" s="239"/>
    </row>
    <row r="33" spans="1:8" x14ac:dyDescent="0.4">
      <c r="A33" s="34"/>
      <c r="B33" s="62"/>
      <c r="C33" s="62"/>
      <c r="D33" s="62"/>
      <c r="E33" s="59"/>
      <c r="F33" s="200"/>
      <c r="G33" s="200"/>
      <c r="H33" s="61"/>
    </row>
    <row r="34" spans="1:8" ht="25.35" x14ac:dyDescent="0.4">
      <c r="A34" s="34" t="s">
        <v>77</v>
      </c>
      <c r="B34" s="55" t="s">
        <v>109</v>
      </c>
      <c r="C34" s="56" t="s">
        <v>15</v>
      </c>
      <c r="D34" s="57" t="s">
        <v>8</v>
      </c>
      <c r="E34" s="58">
        <v>1</v>
      </c>
      <c r="F34" s="194"/>
      <c r="G34" s="200" t="str">
        <f t="shared" si="0"/>
        <v/>
      </c>
      <c r="H34" s="54" t="s">
        <v>21</v>
      </c>
    </row>
    <row r="35" spans="1:8" x14ac:dyDescent="0.4">
      <c r="A35" s="34"/>
      <c r="B35" s="35"/>
      <c r="C35" s="36"/>
      <c r="D35" s="37"/>
      <c r="E35" s="38"/>
      <c r="F35" s="227"/>
      <c r="G35" s="200"/>
      <c r="H35" s="39"/>
    </row>
    <row r="36" spans="1:8" ht="13" thickBot="1" x14ac:dyDescent="0.45">
      <c r="A36" s="41"/>
      <c r="B36" s="42"/>
      <c r="C36" s="43"/>
      <c r="D36" s="42"/>
      <c r="E36" s="42"/>
      <c r="F36" s="228"/>
      <c r="G36" s="228"/>
      <c r="H36" s="44"/>
    </row>
    <row r="37" spans="1:8" x14ac:dyDescent="0.4">
      <c r="A37" s="45"/>
      <c r="B37" s="46"/>
      <c r="C37" s="46"/>
      <c r="D37" s="46"/>
      <c r="E37" s="46"/>
      <c r="F37" s="229"/>
      <c r="G37" s="229"/>
      <c r="H37" s="47"/>
    </row>
    <row r="38" spans="1:8" ht="38" x14ac:dyDescent="0.4">
      <c r="A38" s="48"/>
      <c r="B38" s="49" t="s">
        <v>17</v>
      </c>
      <c r="C38" s="49"/>
      <c r="D38" s="49"/>
      <c r="E38" s="49"/>
      <c r="F38" s="230"/>
      <c r="G38" s="230" t="str">
        <f>IF(SUM(G9:G37)=0,"",SUM(G9:G37))</f>
        <v/>
      </c>
      <c r="H38" s="50" t="s">
        <v>125</v>
      </c>
    </row>
    <row r="39" spans="1:8" ht="13" thickBot="1" x14ac:dyDescent="0.45">
      <c r="A39" s="51"/>
      <c r="B39" s="52"/>
      <c r="C39" s="52"/>
      <c r="D39" s="52"/>
      <c r="E39" s="52"/>
      <c r="F39" s="231"/>
      <c r="G39" s="231"/>
      <c r="H39" s="53"/>
    </row>
  </sheetData>
  <sheetProtection algorithmName="SHA-512" hashValue="+eKTEPKKZxSoer5wUZ++dYBuYx5QFtaMdjAYQVXUKNqdqo3O0REWLuUcFucQQzihZyHgx9uU9dcjIH+3wCpNwQ==" saltValue="XTJzs4iGRfH+En8JclmpLQ==" spinCount="100000" sheet="1" objects="1" scenarios="1"/>
  <mergeCells count="14">
    <mergeCell ref="B1:H1"/>
    <mergeCell ref="B2:H2"/>
    <mergeCell ref="A4:A5"/>
    <mergeCell ref="B4:B5"/>
    <mergeCell ref="C4:C5"/>
    <mergeCell ref="D4:D5"/>
    <mergeCell ref="E4:E5"/>
    <mergeCell ref="H4:H5"/>
    <mergeCell ref="F4:G4"/>
    <mergeCell ref="A32:H32"/>
    <mergeCell ref="A24:H24"/>
    <mergeCell ref="A19:H19"/>
    <mergeCell ref="A12:H12"/>
    <mergeCell ref="A7:H7"/>
  </mergeCells>
  <phoneticPr fontId="2" type="noConversion"/>
  <pageMargins left="0.7" right="0.7" top="0.78740157499999996" bottom="0.78740157499999996" header="0.3" footer="0.3"/>
  <pageSetup scale="82" orientation="portrait" r:id="rId1"/>
  <ignoredErrors>
    <ignoredError sqref="B1 G20:G23 G9:G11 G36:G38 G25:G31 G13:G17 G33:G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1"/>
  <sheetViews>
    <sheetView topLeftCell="A45" workbookViewId="0">
      <selection activeCell="J54" sqref="J54"/>
    </sheetView>
  </sheetViews>
  <sheetFormatPr defaultColWidth="8.64453125" defaultRowHeight="12.7" x14ac:dyDescent="0.4"/>
  <cols>
    <col min="1" max="1" width="11.64453125" style="109" customWidth="1"/>
    <col min="2" max="2" width="11.64453125" customWidth="1"/>
    <col min="3" max="3" width="37.64453125" customWidth="1"/>
    <col min="4" max="5" width="6.64453125" customWidth="1"/>
    <col min="6" max="7" width="11.64453125" style="216" customWidth="1"/>
    <col min="8" max="8" width="12.64453125" customWidth="1"/>
  </cols>
  <sheetData>
    <row r="1" spans="1:8" ht="16.2" customHeight="1" x14ac:dyDescent="0.4">
      <c r="A1" s="87" t="s">
        <v>0</v>
      </c>
      <c r="B1" s="255" t="str">
        <f>rekapitulace!B4</f>
        <v>FVE Základní škola E. Rošického - Jarní 380/22</v>
      </c>
      <c r="C1" s="255"/>
      <c r="D1" s="255"/>
      <c r="E1" s="255"/>
      <c r="F1" s="255"/>
      <c r="G1" s="255"/>
      <c r="H1" s="255"/>
    </row>
    <row r="2" spans="1:8" ht="16.2" customHeight="1" x14ac:dyDescent="0.4">
      <c r="A2" s="87" t="s">
        <v>1</v>
      </c>
      <c r="B2" s="255" t="s">
        <v>64</v>
      </c>
      <c r="C2" s="255"/>
      <c r="D2" s="255"/>
      <c r="E2" s="255"/>
      <c r="F2" s="255"/>
      <c r="G2" s="255"/>
      <c r="H2" s="255"/>
    </row>
    <row r="3" spans="1:8" ht="13" thickBot="1" x14ac:dyDescent="0.45">
      <c r="A3" s="180"/>
      <c r="B3" s="18"/>
      <c r="C3" s="18"/>
      <c r="D3" s="18"/>
      <c r="E3" s="18"/>
      <c r="F3" s="190"/>
      <c r="G3" s="190"/>
      <c r="H3" s="181"/>
    </row>
    <row r="4" spans="1:8" ht="13.2" customHeight="1" x14ac:dyDescent="0.4">
      <c r="A4" s="241" t="s">
        <v>2</v>
      </c>
      <c r="B4" s="243" t="s">
        <v>122</v>
      </c>
      <c r="C4" s="243" t="s">
        <v>3</v>
      </c>
      <c r="D4" s="243" t="s">
        <v>4</v>
      </c>
      <c r="E4" s="243" t="s">
        <v>5</v>
      </c>
      <c r="F4" s="247" t="s">
        <v>118</v>
      </c>
      <c r="G4" s="248"/>
      <c r="H4" s="245" t="s">
        <v>123</v>
      </c>
    </row>
    <row r="5" spans="1:8" ht="24" customHeight="1" thickBot="1" x14ac:dyDescent="0.45">
      <c r="A5" s="242"/>
      <c r="B5" s="244"/>
      <c r="C5" s="244"/>
      <c r="D5" s="244"/>
      <c r="E5" s="244"/>
      <c r="F5" s="191" t="s">
        <v>124</v>
      </c>
      <c r="G5" s="191" t="s">
        <v>6</v>
      </c>
      <c r="H5" s="246"/>
    </row>
    <row r="6" spans="1:8" ht="13" thickTop="1" x14ac:dyDescent="0.4">
      <c r="A6" s="182"/>
      <c r="B6" s="183"/>
      <c r="C6" s="184"/>
      <c r="D6" s="183"/>
      <c r="E6" s="183"/>
      <c r="F6" s="192"/>
      <c r="G6" s="217"/>
      <c r="H6" s="185"/>
    </row>
    <row r="7" spans="1:8" ht="16.95" customHeight="1" x14ac:dyDescent="0.4">
      <c r="A7" s="249" t="s">
        <v>20</v>
      </c>
      <c r="B7" s="250"/>
      <c r="C7" s="250"/>
      <c r="D7" s="250"/>
      <c r="E7" s="250"/>
      <c r="F7" s="250"/>
      <c r="G7" s="250"/>
      <c r="H7" s="251"/>
    </row>
    <row r="8" spans="1:8" x14ac:dyDescent="0.4">
      <c r="A8" s="120"/>
      <c r="B8" s="186"/>
      <c r="C8" s="187"/>
      <c r="D8" s="188"/>
      <c r="E8" s="186"/>
      <c r="F8" s="193"/>
      <c r="G8" s="193"/>
      <c r="H8" s="189"/>
    </row>
    <row r="9" spans="1:8" ht="34" x14ac:dyDescent="0.4">
      <c r="A9" s="120" t="s">
        <v>78</v>
      </c>
      <c r="B9" s="14">
        <v>741210002</v>
      </c>
      <c r="C9" s="70" t="s">
        <v>89</v>
      </c>
      <c r="D9" s="179" t="s">
        <v>8</v>
      </c>
      <c r="E9" s="149">
        <v>1</v>
      </c>
      <c r="F9" s="194"/>
      <c r="G9" s="218" t="str">
        <f>IF(E9*F9=0,"",E9*F9)</f>
        <v/>
      </c>
      <c r="H9" s="54" t="s">
        <v>21</v>
      </c>
    </row>
    <row r="10" spans="1:8" ht="34" x14ac:dyDescent="0.4">
      <c r="A10" s="120" t="s">
        <v>79</v>
      </c>
      <c r="B10" s="177" t="s">
        <v>23</v>
      </c>
      <c r="C10" s="83" t="s">
        <v>135</v>
      </c>
      <c r="D10" s="152" t="s">
        <v>26</v>
      </c>
      <c r="E10" s="178">
        <v>8</v>
      </c>
      <c r="F10" s="195"/>
      <c r="G10" s="218" t="str">
        <f t="shared" ref="G10:G55" si="0">IF(E10*F10=0,"",E10*F10)</f>
        <v/>
      </c>
      <c r="H10" s="176" t="s">
        <v>22</v>
      </c>
    </row>
    <row r="11" spans="1:8" ht="22.7" x14ac:dyDescent="0.4">
      <c r="A11" s="120" t="s">
        <v>80</v>
      </c>
      <c r="B11" s="173">
        <v>741231014</v>
      </c>
      <c r="C11" s="65" t="s">
        <v>32</v>
      </c>
      <c r="D11" s="174" t="s">
        <v>8</v>
      </c>
      <c r="E11" s="175">
        <v>20</v>
      </c>
      <c r="F11" s="196"/>
      <c r="G11" s="218" t="str">
        <f t="shared" si="0"/>
        <v/>
      </c>
      <c r="H11" s="146" t="s">
        <v>21</v>
      </c>
    </row>
    <row r="12" spans="1:8" x14ac:dyDescent="0.4">
      <c r="A12" s="120"/>
      <c r="B12" s="132"/>
      <c r="C12" s="170"/>
      <c r="D12" s="134"/>
      <c r="E12" s="138"/>
      <c r="F12" s="197"/>
      <c r="G12" s="218"/>
      <c r="H12" s="135"/>
    </row>
    <row r="13" spans="1:8" ht="16.95" customHeight="1" x14ac:dyDescent="0.4">
      <c r="A13" s="237" t="s">
        <v>9</v>
      </c>
      <c r="B13" s="238"/>
      <c r="C13" s="238"/>
      <c r="D13" s="238"/>
      <c r="E13" s="238"/>
      <c r="F13" s="238"/>
      <c r="G13" s="238"/>
      <c r="H13" s="239"/>
    </row>
    <row r="14" spans="1:8" x14ac:dyDescent="0.4">
      <c r="A14" s="120"/>
      <c r="B14" s="171"/>
      <c r="C14" s="172"/>
      <c r="D14" s="134"/>
      <c r="E14" s="134"/>
      <c r="F14" s="197"/>
      <c r="G14" s="218"/>
      <c r="H14" s="135"/>
    </row>
    <row r="15" spans="1:8" ht="22.7" x14ac:dyDescent="0.4">
      <c r="A15" s="120" t="s">
        <v>81</v>
      </c>
      <c r="B15" s="167">
        <v>741721111</v>
      </c>
      <c r="C15" s="168" t="s">
        <v>131</v>
      </c>
      <c r="D15" s="134" t="s">
        <v>8</v>
      </c>
      <c r="E15" s="169">
        <v>108</v>
      </c>
      <c r="F15" s="198"/>
      <c r="G15" s="218" t="str">
        <f t="shared" si="0"/>
        <v/>
      </c>
      <c r="H15" s="54" t="s">
        <v>116</v>
      </c>
    </row>
    <row r="16" spans="1:8" x14ac:dyDescent="0.4">
      <c r="A16" s="120" t="s">
        <v>82</v>
      </c>
      <c r="B16" s="136" t="s">
        <v>126</v>
      </c>
      <c r="C16" s="166" t="s">
        <v>93</v>
      </c>
      <c r="D16" s="134" t="s">
        <v>26</v>
      </c>
      <c r="E16" s="134">
        <v>16</v>
      </c>
      <c r="F16" s="198"/>
      <c r="G16" s="218" t="str">
        <f t="shared" si="0"/>
        <v/>
      </c>
      <c r="H16" s="61" t="s">
        <v>22</v>
      </c>
    </row>
    <row r="17" spans="1:8" ht="22.7" x14ac:dyDescent="0.4">
      <c r="A17" s="120" t="s">
        <v>83</v>
      </c>
      <c r="B17" s="165">
        <v>741130420</v>
      </c>
      <c r="C17" s="70" t="s">
        <v>34</v>
      </c>
      <c r="D17" s="134" t="s">
        <v>26</v>
      </c>
      <c r="E17" s="134">
        <v>12</v>
      </c>
      <c r="F17" s="198"/>
      <c r="G17" s="218" t="str">
        <f t="shared" si="0"/>
        <v/>
      </c>
      <c r="H17" s="146" t="s">
        <v>21</v>
      </c>
    </row>
    <row r="18" spans="1:8" ht="22.7" x14ac:dyDescent="0.4">
      <c r="A18" s="120" t="s">
        <v>84</v>
      </c>
      <c r="B18" s="142" t="s">
        <v>115</v>
      </c>
      <c r="C18" s="143" t="s">
        <v>114</v>
      </c>
      <c r="D18" s="69" t="s">
        <v>8</v>
      </c>
      <c r="E18" s="60">
        <v>108</v>
      </c>
      <c r="F18" s="199"/>
      <c r="G18" s="218" t="str">
        <f t="shared" si="0"/>
        <v/>
      </c>
      <c r="H18" s="54" t="s">
        <v>116</v>
      </c>
    </row>
    <row r="19" spans="1:8" ht="45.35" x14ac:dyDescent="0.4">
      <c r="A19" s="120" t="s">
        <v>85</v>
      </c>
      <c r="B19" s="142">
        <v>741730018</v>
      </c>
      <c r="C19" s="143" t="s">
        <v>36</v>
      </c>
      <c r="D19" s="163" t="s">
        <v>8</v>
      </c>
      <c r="E19" s="152">
        <v>1</v>
      </c>
      <c r="F19" s="198"/>
      <c r="G19" s="218" t="str">
        <f t="shared" si="0"/>
        <v/>
      </c>
      <c r="H19" s="146" t="s">
        <v>21</v>
      </c>
    </row>
    <row r="20" spans="1:8" x14ac:dyDescent="0.4">
      <c r="A20" s="120" t="s">
        <v>87</v>
      </c>
      <c r="B20" s="161" t="s">
        <v>24</v>
      </c>
      <c r="C20" s="162" t="s">
        <v>51</v>
      </c>
      <c r="D20" s="163" t="s">
        <v>26</v>
      </c>
      <c r="E20" s="164">
        <v>6</v>
      </c>
      <c r="F20" s="198"/>
      <c r="G20" s="218" t="str">
        <f t="shared" si="0"/>
        <v/>
      </c>
      <c r="H20" s="146" t="s">
        <v>22</v>
      </c>
    </row>
    <row r="21" spans="1:8" ht="22.7" x14ac:dyDescent="0.4">
      <c r="A21" s="120" t="s">
        <v>88</v>
      </c>
      <c r="B21" s="161" t="s">
        <v>25</v>
      </c>
      <c r="C21" s="162" t="s">
        <v>35</v>
      </c>
      <c r="D21" s="163" t="s">
        <v>26</v>
      </c>
      <c r="E21" s="164">
        <v>16</v>
      </c>
      <c r="F21" s="198"/>
      <c r="G21" s="218" t="str">
        <f t="shared" si="0"/>
        <v/>
      </c>
      <c r="H21" s="146" t="s">
        <v>22</v>
      </c>
    </row>
    <row r="22" spans="1:8" x14ac:dyDescent="0.4">
      <c r="A22" s="120"/>
      <c r="B22" s="132"/>
      <c r="C22" s="133"/>
      <c r="D22" s="134"/>
      <c r="E22" s="134"/>
      <c r="F22" s="197"/>
      <c r="G22" s="218"/>
      <c r="H22" s="135"/>
    </row>
    <row r="23" spans="1:8" ht="16.95" customHeight="1" x14ac:dyDescent="0.4">
      <c r="A23" s="237" t="s">
        <v>10</v>
      </c>
      <c r="B23" s="238"/>
      <c r="C23" s="238"/>
      <c r="D23" s="238"/>
      <c r="E23" s="238"/>
      <c r="F23" s="238"/>
      <c r="G23" s="238"/>
      <c r="H23" s="239"/>
    </row>
    <row r="24" spans="1:8" x14ac:dyDescent="0.4">
      <c r="A24" s="34"/>
      <c r="B24" s="15"/>
      <c r="C24" s="160"/>
      <c r="D24" s="69"/>
      <c r="E24" s="59"/>
      <c r="F24" s="200"/>
      <c r="G24" s="218"/>
      <c r="H24" s="135"/>
    </row>
    <row r="25" spans="1:8" ht="34" x14ac:dyDescent="0.4">
      <c r="A25" s="34" t="s">
        <v>139</v>
      </c>
      <c r="B25" s="16">
        <v>741910414</v>
      </c>
      <c r="C25" s="68" t="s">
        <v>38</v>
      </c>
      <c r="D25" s="159" t="s">
        <v>11</v>
      </c>
      <c r="E25" s="75">
        <v>120</v>
      </c>
      <c r="F25" s="199"/>
      <c r="G25" s="218" t="str">
        <f t="shared" si="0"/>
        <v/>
      </c>
      <c r="H25" s="146" t="s">
        <v>21</v>
      </c>
    </row>
    <row r="26" spans="1:8" ht="22.7" x14ac:dyDescent="0.4">
      <c r="A26" s="34" t="s">
        <v>140</v>
      </c>
      <c r="B26" s="158">
        <v>741910421</v>
      </c>
      <c r="C26" s="70" t="s">
        <v>37</v>
      </c>
      <c r="D26" s="159" t="s">
        <v>11</v>
      </c>
      <c r="E26" s="75">
        <v>120</v>
      </c>
      <c r="F26" s="199"/>
      <c r="G26" s="218" t="str">
        <f t="shared" si="0"/>
        <v/>
      </c>
      <c r="H26" s="146" t="s">
        <v>21</v>
      </c>
    </row>
    <row r="27" spans="1:8" x14ac:dyDescent="0.4">
      <c r="A27" s="34"/>
      <c r="B27" s="150"/>
      <c r="C27" s="151"/>
      <c r="D27" s="152"/>
      <c r="E27" s="153"/>
      <c r="F27" s="201"/>
      <c r="G27" s="218"/>
      <c r="H27" s="154"/>
    </row>
    <row r="28" spans="1:8" ht="16.95" customHeight="1" x14ac:dyDescent="0.4">
      <c r="A28" s="249" t="s">
        <v>76</v>
      </c>
      <c r="B28" s="250"/>
      <c r="C28" s="250"/>
      <c r="D28" s="250"/>
      <c r="E28" s="250"/>
      <c r="F28" s="250"/>
      <c r="G28" s="250"/>
      <c r="H28" s="251"/>
    </row>
    <row r="29" spans="1:8" x14ac:dyDescent="0.4">
      <c r="A29" s="120"/>
      <c r="B29" s="155"/>
      <c r="C29" s="156"/>
      <c r="D29" s="157"/>
      <c r="E29" s="148"/>
      <c r="F29" s="202"/>
      <c r="G29" s="218"/>
      <c r="H29" s="154"/>
    </row>
    <row r="30" spans="1:8" ht="45.35" x14ac:dyDescent="0.4">
      <c r="A30" s="34" t="s">
        <v>141</v>
      </c>
      <c r="B30" s="147">
        <v>741920051</v>
      </c>
      <c r="C30" s="143" t="s">
        <v>98</v>
      </c>
      <c r="D30" s="148" t="s">
        <v>13</v>
      </c>
      <c r="E30" s="149">
        <v>0.5</v>
      </c>
      <c r="F30" s="194"/>
      <c r="G30" s="218" t="str">
        <f t="shared" si="0"/>
        <v/>
      </c>
      <c r="H30" s="146" t="s">
        <v>21</v>
      </c>
    </row>
    <row r="31" spans="1:8" x14ac:dyDescent="0.4">
      <c r="A31" s="120"/>
      <c r="B31" s="132"/>
      <c r="C31" s="133"/>
      <c r="D31" s="134"/>
      <c r="E31" s="134"/>
      <c r="F31" s="197"/>
      <c r="G31" s="218" t="str">
        <f t="shared" si="0"/>
        <v/>
      </c>
      <c r="H31" s="135"/>
    </row>
    <row r="32" spans="1:8" ht="16.95" customHeight="1" x14ac:dyDescent="0.4">
      <c r="A32" s="249" t="s">
        <v>7</v>
      </c>
      <c r="B32" s="250"/>
      <c r="C32" s="250"/>
      <c r="D32" s="250"/>
      <c r="E32" s="250"/>
      <c r="F32" s="250"/>
      <c r="G32" s="250"/>
      <c r="H32" s="251"/>
    </row>
    <row r="33" spans="1:8" x14ac:dyDescent="0.4">
      <c r="A33" s="120"/>
      <c r="B33" s="132"/>
      <c r="C33" s="133"/>
      <c r="D33" s="134"/>
      <c r="E33" s="134"/>
      <c r="F33" s="197"/>
      <c r="G33" s="218" t="str">
        <f t="shared" si="0"/>
        <v/>
      </c>
      <c r="H33" s="135"/>
    </row>
    <row r="34" spans="1:8" x14ac:dyDescent="0.4">
      <c r="A34" s="34" t="s">
        <v>142</v>
      </c>
      <c r="B34" s="111" t="s">
        <v>30</v>
      </c>
      <c r="C34" s="112" t="s">
        <v>104</v>
      </c>
      <c r="D34" s="113" t="s">
        <v>26</v>
      </c>
      <c r="E34" s="114">
        <v>16</v>
      </c>
      <c r="F34" s="196"/>
      <c r="G34" s="218" t="str">
        <f t="shared" si="0"/>
        <v/>
      </c>
      <c r="H34" s="118" t="s">
        <v>22</v>
      </c>
    </row>
    <row r="35" spans="1:8" ht="45.35" x14ac:dyDescent="0.4">
      <c r="A35" s="34" t="s">
        <v>90</v>
      </c>
      <c r="B35" s="111">
        <v>741120301</v>
      </c>
      <c r="C35" s="112" t="s">
        <v>39</v>
      </c>
      <c r="D35" s="139" t="s">
        <v>11</v>
      </c>
      <c r="E35" s="140">
        <v>200</v>
      </c>
      <c r="F35" s="198"/>
      <c r="G35" s="218" t="str">
        <f t="shared" si="0"/>
        <v/>
      </c>
      <c r="H35" s="118" t="s">
        <v>21</v>
      </c>
    </row>
    <row r="36" spans="1:8" ht="34" x14ac:dyDescent="0.4">
      <c r="A36" s="34" t="s">
        <v>91</v>
      </c>
      <c r="B36" s="142">
        <v>741122235</v>
      </c>
      <c r="C36" s="143" t="s">
        <v>134</v>
      </c>
      <c r="D36" s="144" t="s">
        <v>11</v>
      </c>
      <c r="E36" s="145">
        <v>4</v>
      </c>
      <c r="F36" s="203"/>
      <c r="G36" s="218" t="str">
        <f t="shared" si="0"/>
        <v/>
      </c>
      <c r="H36" s="141" t="s">
        <v>21</v>
      </c>
    </row>
    <row r="37" spans="1:8" ht="34" x14ac:dyDescent="0.4">
      <c r="A37" s="34" t="s">
        <v>92</v>
      </c>
      <c r="B37" s="111">
        <v>741122611</v>
      </c>
      <c r="C37" s="112" t="s">
        <v>40</v>
      </c>
      <c r="D37" s="139" t="s">
        <v>11</v>
      </c>
      <c r="E37" s="140">
        <v>10</v>
      </c>
      <c r="F37" s="204"/>
      <c r="G37" s="218" t="str">
        <f t="shared" si="0"/>
        <v/>
      </c>
      <c r="H37" s="118" t="s">
        <v>21</v>
      </c>
    </row>
    <row r="38" spans="1:8" x14ac:dyDescent="0.4">
      <c r="A38" s="120"/>
      <c r="B38" s="132"/>
      <c r="C38" s="133"/>
      <c r="D38" s="134"/>
      <c r="E38" s="134"/>
      <c r="F38" s="197"/>
      <c r="G38" s="218" t="str">
        <f t="shared" si="0"/>
        <v/>
      </c>
      <c r="H38" s="135"/>
    </row>
    <row r="39" spans="1:8" ht="16.95" customHeight="1" x14ac:dyDescent="0.4">
      <c r="A39" s="249" t="s">
        <v>14</v>
      </c>
      <c r="B39" s="250"/>
      <c r="C39" s="250"/>
      <c r="D39" s="250"/>
      <c r="E39" s="250"/>
      <c r="F39" s="250"/>
      <c r="G39" s="250"/>
      <c r="H39" s="251"/>
    </row>
    <row r="40" spans="1:8" x14ac:dyDescent="0.4">
      <c r="A40" s="120"/>
      <c r="B40" s="136"/>
      <c r="C40" s="137"/>
      <c r="D40" s="138"/>
      <c r="E40" s="134"/>
      <c r="F40" s="197"/>
      <c r="G40" s="218" t="str">
        <f t="shared" si="0"/>
        <v/>
      </c>
      <c r="H40" s="135"/>
    </row>
    <row r="41" spans="1:8" ht="22.7" x14ac:dyDescent="0.4">
      <c r="A41" s="34" t="s">
        <v>94</v>
      </c>
      <c r="B41" s="121">
        <v>741330371</v>
      </c>
      <c r="C41" s="65" t="s">
        <v>43</v>
      </c>
      <c r="D41" s="127" t="s">
        <v>8</v>
      </c>
      <c r="E41" s="131">
        <v>1</v>
      </c>
      <c r="F41" s="205"/>
      <c r="G41" s="218" t="str">
        <f t="shared" si="0"/>
        <v/>
      </c>
      <c r="H41" s="54" t="s">
        <v>21</v>
      </c>
    </row>
    <row r="42" spans="1:8" x14ac:dyDescent="0.4">
      <c r="A42" s="34"/>
      <c r="B42" s="121"/>
      <c r="C42" s="126"/>
      <c r="D42" s="127"/>
      <c r="E42" s="128"/>
      <c r="F42" s="206"/>
      <c r="G42" s="218"/>
      <c r="H42" s="54"/>
    </row>
    <row r="43" spans="1:8" ht="16.95" customHeight="1" x14ac:dyDescent="0.4">
      <c r="A43" s="249" t="s">
        <v>41</v>
      </c>
      <c r="B43" s="250"/>
      <c r="C43" s="250"/>
      <c r="D43" s="250"/>
      <c r="E43" s="250"/>
      <c r="F43" s="250"/>
      <c r="G43" s="250"/>
      <c r="H43" s="251"/>
    </row>
    <row r="44" spans="1:8" x14ac:dyDescent="0.4">
      <c r="A44" s="129"/>
      <c r="B44" s="111"/>
      <c r="C44" s="130"/>
      <c r="D44" s="113"/>
      <c r="E44" s="114"/>
      <c r="F44" s="207"/>
      <c r="G44" s="218"/>
      <c r="H44" s="118"/>
    </row>
    <row r="45" spans="1:8" ht="34" x14ac:dyDescent="0.4">
      <c r="A45" s="34" t="s">
        <v>95</v>
      </c>
      <c r="B45" s="111" t="s">
        <v>27</v>
      </c>
      <c r="C45" s="112" t="s">
        <v>42</v>
      </c>
      <c r="D45" s="113" t="s">
        <v>26</v>
      </c>
      <c r="E45" s="114">
        <v>6</v>
      </c>
      <c r="F45" s="208"/>
      <c r="G45" s="218" t="str">
        <f t="shared" si="0"/>
        <v/>
      </c>
      <c r="H45" s="118" t="s">
        <v>22</v>
      </c>
    </row>
    <row r="46" spans="1:8" x14ac:dyDescent="0.4">
      <c r="A46" s="120"/>
      <c r="B46" s="121"/>
      <c r="C46" s="122"/>
      <c r="D46" s="123"/>
      <c r="E46" s="124"/>
      <c r="F46" s="209"/>
      <c r="G46" s="218" t="str">
        <f t="shared" si="0"/>
        <v/>
      </c>
      <c r="H46" s="125"/>
    </row>
    <row r="47" spans="1:8" ht="16.95" customHeight="1" x14ac:dyDescent="0.4">
      <c r="A47" s="252" t="s">
        <v>16</v>
      </c>
      <c r="B47" s="253"/>
      <c r="C47" s="253"/>
      <c r="D47" s="253"/>
      <c r="E47" s="253"/>
      <c r="F47" s="253"/>
      <c r="G47" s="253"/>
      <c r="H47" s="254"/>
    </row>
    <row r="48" spans="1:8" x14ac:dyDescent="0.4">
      <c r="A48" s="10"/>
      <c r="B48" s="17"/>
      <c r="C48" s="1"/>
      <c r="D48" s="12"/>
      <c r="E48" s="13"/>
      <c r="F48" s="210"/>
      <c r="G48" s="218" t="str">
        <f t="shared" si="0"/>
        <v/>
      </c>
      <c r="H48" s="115"/>
    </row>
    <row r="49" spans="1:8" x14ac:dyDescent="0.4">
      <c r="A49" s="34" t="s">
        <v>96</v>
      </c>
      <c r="B49" s="111" t="s">
        <v>31</v>
      </c>
      <c r="C49" s="112" t="s">
        <v>44</v>
      </c>
      <c r="D49" s="113" t="s">
        <v>26</v>
      </c>
      <c r="E49" s="114">
        <v>8</v>
      </c>
      <c r="F49" s="211"/>
      <c r="G49" s="218" t="str">
        <f t="shared" si="0"/>
        <v/>
      </c>
      <c r="H49" s="115" t="s">
        <v>22</v>
      </c>
    </row>
    <row r="50" spans="1:8" x14ac:dyDescent="0.4">
      <c r="A50" s="34" t="s">
        <v>97</v>
      </c>
      <c r="B50" s="111" t="s">
        <v>127</v>
      </c>
      <c r="C50" s="112" t="s">
        <v>45</v>
      </c>
      <c r="D50" s="113" t="s">
        <v>26</v>
      </c>
      <c r="E50" s="114">
        <v>4</v>
      </c>
      <c r="F50" s="211"/>
      <c r="G50" s="218" t="str">
        <f t="shared" si="0"/>
        <v/>
      </c>
      <c r="H50" s="115" t="s">
        <v>22</v>
      </c>
    </row>
    <row r="51" spans="1:8" x14ac:dyDescent="0.4">
      <c r="A51" s="34" t="s">
        <v>99</v>
      </c>
      <c r="B51" s="111" t="s">
        <v>128</v>
      </c>
      <c r="C51" s="117" t="s">
        <v>46</v>
      </c>
      <c r="D51" s="116" t="s">
        <v>26</v>
      </c>
      <c r="E51" s="114">
        <v>24</v>
      </c>
      <c r="F51" s="211"/>
      <c r="G51" s="218" t="str">
        <f t="shared" si="0"/>
        <v/>
      </c>
      <c r="H51" s="115" t="s">
        <v>22</v>
      </c>
    </row>
    <row r="52" spans="1:8" ht="34" x14ac:dyDescent="0.4">
      <c r="A52" s="34" t="s">
        <v>100</v>
      </c>
      <c r="B52" s="111" t="s">
        <v>28</v>
      </c>
      <c r="C52" s="112" t="s">
        <v>47</v>
      </c>
      <c r="D52" s="116" t="s">
        <v>26</v>
      </c>
      <c r="E52" s="119">
        <v>24</v>
      </c>
      <c r="F52" s="211"/>
      <c r="G52" s="218" t="str">
        <f t="shared" si="0"/>
        <v/>
      </c>
      <c r="H52" s="118" t="s">
        <v>22</v>
      </c>
    </row>
    <row r="53" spans="1:8" x14ac:dyDescent="0.4">
      <c r="A53" s="34" t="s">
        <v>101</v>
      </c>
      <c r="B53" s="111" t="s">
        <v>29</v>
      </c>
      <c r="C53" s="117" t="s">
        <v>48</v>
      </c>
      <c r="D53" s="113" t="s">
        <v>26</v>
      </c>
      <c r="E53" s="114">
        <v>8</v>
      </c>
      <c r="F53" s="211"/>
      <c r="G53" s="218" t="str">
        <f t="shared" si="0"/>
        <v/>
      </c>
      <c r="H53" s="115" t="s">
        <v>22</v>
      </c>
    </row>
    <row r="54" spans="1:8" ht="22.7" x14ac:dyDescent="0.4">
      <c r="A54" s="34" t="s">
        <v>102</v>
      </c>
      <c r="B54" s="111" t="s">
        <v>33</v>
      </c>
      <c r="C54" s="112" t="s">
        <v>49</v>
      </c>
      <c r="D54" s="116" t="s">
        <v>26</v>
      </c>
      <c r="E54" s="35">
        <v>24</v>
      </c>
      <c r="F54" s="211"/>
      <c r="G54" s="218" t="str">
        <f t="shared" si="0"/>
        <v/>
      </c>
      <c r="H54" s="115" t="s">
        <v>22</v>
      </c>
    </row>
    <row r="55" spans="1:8" ht="34" x14ac:dyDescent="0.4">
      <c r="A55" s="34" t="s">
        <v>103</v>
      </c>
      <c r="B55" s="111">
        <v>741810002</v>
      </c>
      <c r="C55" s="112" t="s">
        <v>52</v>
      </c>
      <c r="D55" s="113" t="s">
        <v>8</v>
      </c>
      <c r="E55" s="114">
        <v>1</v>
      </c>
      <c r="F55" s="211"/>
      <c r="G55" s="218" t="str">
        <f t="shared" si="0"/>
        <v/>
      </c>
      <c r="H55" s="110" t="s">
        <v>21</v>
      </c>
    </row>
    <row r="56" spans="1:8" x14ac:dyDescent="0.4">
      <c r="A56" s="34" t="s">
        <v>143</v>
      </c>
      <c r="B56" s="111"/>
      <c r="C56" s="112" t="s">
        <v>145</v>
      </c>
      <c r="D56" s="113" t="s">
        <v>146</v>
      </c>
      <c r="E56" s="114">
        <v>1</v>
      </c>
      <c r="F56" s="211"/>
      <c r="G56" s="218" t="str">
        <f t="shared" ref="G56:G57" si="1">IF(E56*F56=0,"",E56*F56)</f>
        <v/>
      </c>
      <c r="H56" s="110"/>
    </row>
    <row r="57" spans="1:8" x14ac:dyDescent="0.4">
      <c r="A57" s="34" t="s">
        <v>144</v>
      </c>
      <c r="B57" s="111"/>
      <c r="C57" s="112" t="s">
        <v>147</v>
      </c>
      <c r="D57" s="113" t="s">
        <v>146</v>
      </c>
      <c r="E57" s="114">
        <v>1</v>
      </c>
      <c r="F57" s="211"/>
      <c r="G57" s="218" t="str">
        <f t="shared" si="1"/>
        <v/>
      </c>
      <c r="H57" s="110"/>
    </row>
    <row r="58" spans="1:8" ht="13" thickBot="1" x14ac:dyDescent="0.45">
      <c r="A58" s="11"/>
      <c r="B58" s="2"/>
      <c r="C58" s="3"/>
      <c r="D58" s="4"/>
      <c r="E58" s="5"/>
      <c r="F58" s="212"/>
      <c r="G58" s="219"/>
      <c r="H58" s="93"/>
    </row>
    <row r="59" spans="1:8" x14ac:dyDescent="0.4">
      <c r="A59" s="94"/>
      <c r="B59" s="95"/>
      <c r="C59" s="96"/>
      <c r="D59" s="97"/>
      <c r="E59" s="97"/>
      <c r="F59" s="213"/>
      <c r="G59" s="213"/>
      <c r="H59" s="98"/>
    </row>
    <row r="60" spans="1:8" x14ac:dyDescent="0.4">
      <c r="A60" s="99"/>
      <c r="B60" s="100"/>
      <c r="C60" s="101" t="s">
        <v>50</v>
      </c>
      <c r="D60" s="102"/>
      <c r="E60" s="102"/>
      <c r="F60" s="214"/>
      <c r="G60" s="220" t="str">
        <f>IF(SUM(G9:G59)=0,"",SUM(G9:G59))</f>
        <v/>
      </c>
      <c r="H60" s="103" t="s">
        <v>125</v>
      </c>
    </row>
    <row r="61" spans="1:8" ht="13" thickBot="1" x14ac:dyDescent="0.45">
      <c r="A61" s="104"/>
      <c r="B61" s="105"/>
      <c r="C61" s="106"/>
      <c r="D61" s="107"/>
      <c r="E61" s="107"/>
      <c r="F61" s="215"/>
      <c r="G61" s="215"/>
      <c r="H61" s="108"/>
    </row>
  </sheetData>
  <sheetProtection algorithmName="SHA-512" hashValue="JbWpnEFS6SNiQldbCPuRKZHbbY+hLcq6oJGq7tIUg0/c9S0FpQvipd/i+ka5pjjcSYsY6h+TQdtwmQzfdYeyCw==" saltValue="OSIg9EBsuOnV4JlbfYbAIA==" spinCount="100000" sheet="1" objects="1" scenarios="1"/>
  <mergeCells count="17">
    <mergeCell ref="B1:H1"/>
    <mergeCell ref="B2:H2"/>
    <mergeCell ref="A4:A5"/>
    <mergeCell ref="B4:B5"/>
    <mergeCell ref="C4:C5"/>
    <mergeCell ref="D4:D5"/>
    <mergeCell ref="E4:E5"/>
    <mergeCell ref="H4:H5"/>
    <mergeCell ref="A23:H23"/>
    <mergeCell ref="A13:H13"/>
    <mergeCell ref="A7:H7"/>
    <mergeCell ref="F4:G4"/>
    <mergeCell ref="A47:H47"/>
    <mergeCell ref="A43:H43"/>
    <mergeCell ref="A39:H39"/>
    <mergeCell ref="A32:H32"/>
    <mergeCell ref="A28:H28"/>
  </mergeCells>
  <phoneticPr fontId="2" type="noConversion"/>
  <pageMargins left="0.7" right="0.7" top="0.78740157499999996" bottom="0.78740157499999996" header="0.3" footer="0.3"/>
  <pageSetup scale="83" fitToHeight="0" orientation="portrait" r:id="rId1"/>
  <ignoredErrors>
    <ignoredError sqref="B1 G9:G12 G58:G60 G44:G46 G40:G42 G33:G38 G29:G31 G24:G27 G14:G22 G48:G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</vt:lpstr>
      <vt:lpstr>montáž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Eberle</dc:creator>
  <cp:lastModifiedBy>Veronika Machandrová</cp:lastModifiedBy>
  <cp:lastPrinted>2024-11-13T12:19:54Z</cp:lastPrinted>
  <dcterms:created xsi:type="dcterms:W3CDTF">2024-01-21T14:52:13Z</dcterms:created>
  <dcterms:modified xsi:type="dcterms:W3CDTF">2025-07-28T13:07:08Z</dcterms:modified>
</cp:coreProperties>
</file>